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915" yWindow="-135" windowWidth="18960" windowHeight="11040" tabRatio="853" firstSheet="2" activeTab="7"/>
  </bookViews>
  <sheets>
    <sheet name="Front Page" sheetId="19" r:id="rId1"/>
    <sheet name="Lookup" sheetId="48" state="hidden" r:id="rId2"/>
    <sheet name="a.Summary" sheetId="46" r:id="rId3"/>
    <sheet name="1. Performance Plan OP" sheetId="25" r:id="rId4"/>
    <sheet name="2. Performance Plan TTG" sheetId="41" r:id="rId5"/>
    <sheet name="3. Radiology" sheetId="49" r:id="rId6"/>
    <sheet name="4. Endoscopy" sheetId="50" r:id="rId7"/>
    <sheet name="5. Cancer" sheetId="39" r:id="rId8"/>
    <sheet name="6. Action Plan &amp; Costs" sheetId="44" r:id="rId9"/>
    <sheet name="Notes" sheetId="40" r:id="rId10"/>
    <sheet name="Sheet1" sheetId="51" r:id="rId11"/>
  </sheets>
  <externalReferences>
    <externalReference r:id="rId12"/>
  </externalReferences>
  <definedNames>
    <definedName name="_xlnm._FilterDatabase" localSheetId="3" hidden="1">'1. Performance Plan OP'!$C$12:$U$638</definedName>
    <definedName name="_xlnm._FilterDatabase" localSheetId="4" hidden="1">'2. Performance Plan TTG'!$C$12:$U$590</definedName>
    <definedName name="_xlnm._FilterDatabase" localSheetId="5" hidden="1">'3. Radiology'!$C$12:$U$129</definedName>
    <definedName name="_xlnm._FilterDatabase" localSheetId="6" hidden="1">'4. Endoscopy'!$C$12:$U$129</definedName>
    <definedName name="_xlnm._FilterDatabase" localSheetId="7" hidden="1">'5. Cancer'!$C$12:$U$618</definedName>
    <definedName name="_xlnm._FilterDatabase" localSheetId="8" hidden="1">'6. Action Plan &amp; Costs'!$B$11:$AA$100</definedName>
    <definedName name="_xlnm._FilterDatabase" localSheetId="1" hidden="1">Lookup!#REF!</definedName>
    <definedName name="Activity_Type">Lookup!$G$2:$G$3</definedName>
    <definedName name="Cancer_Specialties">Lookup!$E$2:$E$12</definedName>
    <definedName name="_xlnm.Extract" localSheetId="1">Lookup!$E$1</definedName>
    <definedName name="HB_Name">'Front Page'!$B$5</definedName>
    <definedName name="OP_Specialties">Lookup!$A$2:$A$35</definedName>
    <definedName name="_xlnm.Print_Titles" localSheetId="7">'5. Cancer'!$1:$12</definedName>
    <definedName name="_xlnm.Print_Titles" localSheetId="8">'6. Action Plan &amp; Costs'!$1:$11</definedName>
    <definedName name="Specialties">Lookup!$A$2:$A$27</definedName>
    <definedName name="TTG_Specialties">Lookup!$C$2:$C$17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39" l="1"/>
  <c r="S66" i="39"/>
  <c r="T66" i="39"/>
  <c r="U66" i="39"/>
  <c r="S67" i="39"/>
  <c r="T67" i="39"/>
  <c r="U67" i="39"/>
  <c r="S68" i="39"/>
  <c r="T68" i="39"/>
  <c r="U68" i="39"/>
  <c r="S69" i="39"/>
  <c r="T69" i="39"/>
  <c r="U69" i="39"/>
  <c r="S70" i="39"/>
  <c r="T70" i="39"/>
  <c r="U70" i="39"/>
  <c r="S71" i="39"/>
  <c r="T71" i="39"/>
  <c r="U71" i="39"/>
  <c r="S72" i="39"/>
  <c r="T72" i="39"/>
  <c r="U72" i="39"/>
  <c r="S97" i="39"/>
  <c r="T97" i="39"/>
  <c r="U97" i="39"/>
  <c r="S98" i="39"/>
  <c r="T98" i="39"/>
  <c r="U98" i="39"/>
  <c r="S99" i="39"/>
  <c r="T99" i="39"/>
  <c r="U99" i="39"/>
  <c r="S100" i="39"/>
  <c r="T100" i="39"/>
  <c r="U100" i="39"/>
  <c r="S64" i="39"/>
  <c r="S63" i="39"/>
  <c r="A1" i="51" l="1"/>
  <c r="S73" i="39"/>
  <c r="T73" i="39"/>
  <c r="U73" i="39"/>
  <c r="A2" i="51" l="1"/>
  <c r="U42" i="39"/>
  <c r="T42" i="39"/>
  <c r="S42" i="39"/>
  <c r="U41" i="39"/>
  <c r="S41" i="39"/>
  <c r="U40" i="39"/>
  <c r="T40" i="39"/>
  <c r="S40" i="39"/>
  <c r="T38" i="39"/>
  <c r="S38" i="39"/>
  <c r="U36" i="39"/>
  <c r="T36" i="39"/>
  <c r="T41" i="39"/>
  <c r="U38" i="39"/>
  <c r="S36" i="39"/>
  <c r="U127" i="39"/>
  <c r="T127" i="39"/>
  <c r="S127" i="39"/>
  <c r="U337" i="39"/>
  <c r="T337" i="39"/>
  <c r="S337" i="39"/>
  <c r="U307" i="39"/>
  <c r="T307" i="39"/>
  <c r="S307" i="39"/>
  <c r="U277" i="39"/>
  <c r="T277" i="39"/>
  <c r="S277" i="39"/>
  <c r="U247" i="39"/>
  <c r="T247" i="39"/>
  <c r="S247" i="39"/>
  <c r="U249" i="39"/>
  <c r="T249" i="39"/>
  <c r="S249" i="39"/>
  <c r="U159" i="39"/>
  <c r="T159" i="39"/>
  <c r="S159" i="39"/>
  <c r="U157" i="39"/>
  <c r="T157" i="39"/>
  <c r="S157" i="39"/>
  <c r="U343" i="39"/>
  <c r="T343" i="39"/>
  <c r="S343" i="39"/>
  <c r="U342" i="39"/>
  <c r="T342" i="39"/>
  <c r="S342" i="39"/>
  <c r="U341" i="39"/>
  <c r="T341" i="39"/>
  <c r="S341" i="39"/>
  <c r="U335" i="39"/>
  <c r="T335" i="39"/>
  <c r="S335" i="39"/>
  <c r="U334" i="39"/>
  <c r="T334" i="39"/>
  <c r="S334" i="39"/>
  <c r="U326" i="39"/>
  <c r="T326" i="39"/>
  <c r="S326" i="39"/>
  <c r="U325" i="39"/>
  <c r="T325" i="39"/>
  <c r="S325" i="39"/>
  <c r="U320" i="39"/>
  <c r="T320" i="39"/>
  <c r="S320" i="39"/>
  <c r="U313" i="39"/>
  <c r="T313" i="39"/>
  <c r="S313" i="39"/>
  <c r="U312" i="39"/>
  <c r="T312" i="39"/>
  <c r="S312" i="39"/>
  <c r="U311" i="39"/>
  <c r="T311" i="39"/>
  <c r="S311" i="39"/>
  <c r="U305" i="39"/>
  <c r="T305" i="39"/>
  <c r="S305" i="39"/>
  <c r="U304" i="39"/>
  <c r="T304" i="39"/>
  <c r="S304" i="39"/>
  <c r="U296" i="39"/>
  <c r="T296" i="39"/>
  <c r="S296" i="39"/>
  <c r="U295" i="39"/>
  <c r="T295" i="39"/>
  <c r="S295" i="39"/>
  <c r="U290" i="39"/>
  <c r="T290" i="39"/>
  <c r="S290" i="39"/>
  <c r="U283" i="39"/>
  <c r="T283" i="39"/>
  <c r="S283" i="39"/>
  <c r="U282" i="39"/>
  <c r="T282" i="39"/>
  <c r="S282" i="39"/>
  <c r="U281" i="39"/>
  <c r="T281" i="39"/>
  <c r="S281" i="39"/>
  <c r="U275" i="39"/>
  <c r="T275" i="39"/>
  <c r="S275" i="39"/>
  <c r="U274" i="39"/>
  <c r="T274" i="39"/>
  <c r="S274" i="39"/>
  <c r="U266" i="39"/>
  <c r="T266" i="39"/>
  <c r="S266" i="39"/>
  <c r="U265" i="39"/>
  <c r="T265" i="39"/>
  <c r="S265" i="39"/>
  <c r="U260" i="39"/>
  <c r="T260" i="39"/>
  <c r="S260" i="39"/>
  <c r="U253" i="39"/>
  <c r="T253" i="39"/>
  <c r="S253" i="39"/>
  <c r="U252" i="39"/>
  <c r="T252" i="39"/>
  <c r="S252" i="39"/>
  <c r="U251" i="39"/>
  <c r="T251" i="39"/>
  <c r="S251" i="39"/>
  <c r="U245" i="39"/>
  <c r="T245" i="39"/>
  <c r="S245" i="39"/>
  <c r="U244" i="39"/>
  <c r="T244" i="39"/>
  <c r="S244" i="39"/>
  <c r="U236" i="39"/>
  <c r="T236" i="39"/>
  <c r="S236" i="39"/>
  <c r="U235" i="39"/>
  <c r="T235" i="39"/>
  <c r="S235" i="39"/>
  <c r="U230" i="39"/>
  <c r="T230" i="39"/>
  <c r="S230" i="39"/>
  <c r="U223" i="39"/>
  <c r="T223" i="39"/>
  <c r="S223" i="39"/>
  <c r="U222" i="39"/>
  <c r="T222" i="39"/>
  <c r="S222" i="39"/>
  <c r="U221" i="39"/>
  <c r="T221" i="39"/>
  <c r="S221" i="39"/>
  <c r="U215" i="39"/>
  <c r="T215" i="39"/>
  <c r="S215" i="39"/>
  <c r="U214" i="39"/>
  <c r="T214" i="39"/>
  <c r="S214" i="39"/>
  <c r="U206" i="39"/>
  <c r="T206" i="39"/>
  <c r="S206" i="39"/>
  <c r="U205" i="39"/>
  <c r="T205" i="39"/>
  <c r="S205" i="39"/>
  <c r="U200" i="39"/>
  <c r="T200" i="39"/>
  <c r="S200" i="39"/>
  <c r="U193" i="39"/>
  <c r="T193" i="39"/>
  <c r="S193" i="39"/>
  <c r="U192" i="39"/>
  <c r="T192" i="39"/>
  <c r="S192" i="39"/>
  <c r="U191" i="39"/>
  <c r="T191" i="39"/>
  <c r="S191" i="39"/>
  <c r="U185" i="39"/>
  <c r="T185" i="39"/>
  <c r="S185" i="39"/>
  <c r="U184" i="39"/>
  <c r="T184" i="39"/>
  <c r="S184" i="39"/>
  <c r="U176" i="39"/>
  <c r="T176" i="39"/>
  <c r="S176" i="39"/>
  <c r="U175" i="39"/>
  <c r="T175" i="39"/>
  <c r="S175" i="39"/>
  <c r="U170" i="39"/>
  <c r="T170" i="39"/>
  <c r="S170" i="39"/>
  <c r="U163" i="39"/>
  <c r="T163" i="39"/>
  <c r="S163" i="39"/>
  <c r="U162" i="39"/>
  <c r="T162" i="39"/>
  <c r="S162" i="39"/>
  <c r="U161" i="39"/>
  <c r="T161" i="39"/>
  <c r="S161" i="39"/>
  <c r="U155" i="39"/>
  <c r="T155" i="39"/>
  <c r="S155" i="39"/>
  <c r="U154" i="39"/>
  <c r="T154" i="39"/>
  <c r="S154" i="39"/>
  <c r="U146" i="39"/>
  <c r="T146" i="39"/>
  <c r="S146" i="39"/>
  <c r="U145" i="39"/>
  <c r="T145" i="39"/>
  <c r="S145" i="39"/>
  <c r="U140" i="39"/>
  <c r="T140" i="39"/>
  <c r="S140" i="39"/>
  <c r="S132" i="39"/>
  <c r="T132" i="39"/>
  <c r="U132" i="39"/>
  <c r="S133" i="39"/>
  <c r="T133" i="39"/>
  <c r="U133" i="39"/>
  <c r="U131" i="39"/>
  <c r="T131" i="39"/>
  <c r="S131" i="39"/>
  <c r="U125" i="39"/>
  <c r="T125" i="39"/>
  <c r="S125" i="39"/>
  <c r="U124" i="39"/>
  <c r="T124" i="39"/>
  <c r="S124" i="39"/>
  <c r="U116" i="39"/>
  <c r="T116" i="39"/>
  <c r="S116" i="39"/>
  <c r="U115" i="39"/>
  <c r="T115" i="39"/>
  <c r="S115" i="39"/>
  <c r="U110" i="39"/>
  <c r="T110" i="39"/>
  <c r="S110" i="39"/>
  <c r="U103" i="39"/>
  <c r="T103" i="39"/>
  <c r="S103" i="39"/>
  <c r="U102" i="39"/>
  <c r="T102" i="39"/>
  <c r="S102" i="39"/>
  <c r="U101" i="39"/>
  <c r="T101" i="39"/>
  <c r="S101" i="39"/>
  <c r="U95" i="39"/>
  <c r="T95" i="39"/>
  <c r="S95" i="39"/>
  <c r="U94" i="39"/>
  <c r="T94" i="39"/>
  <c r="S94" i="39"/>
  <c r="Q87" i="39"/>
  <c r="P87" i="39"/>
  <c r="O87" i="39"/>
  <c r="N87" i="39"/>
  <c r="M87" i="39"/>
  <c r="L87" i="39"/>
  <c r="K87" i="39"/>
  <c r="J87" i="39"/>
  <c r="I87" i="39"/>
  <c r="H87" i="39"/>
  <c r="G87" i="39"/>
  <c r="F87" i="39"/>
  <c r="U86" i="39"/>
  <c r="T86" i="39"/>
  <c r="S86" i="39"/>
  <c r="U85" i="39"/>
  <c r="T85" i="39"/>
  <c r="S85" i="39"/>
  <c r="U80" i="39"/>
  <c r="T80" i="39"/>
  <c r="S80" i="39"/>
  <c r="A3" i="51" l="1"/>
  <c r="S87" i="39"/>
  <c r="T87" i="39"/>
  <c r="U87" i="39"/>
  <c r="C46" i="46"/>
  <c r="D46" i="46"/>
  <c r="B46" i="46"/>
  <c r="D44" i="46"/>
  <c r="B129" i="50"/>
  <c r="B128" i="50"/>
  <c r="B127" i="50"/>
  <c r="B126" i="50"/>
  <c r="B125" i="50"/>
  <c r="B124" i="50"/>
  <c r="B123" i="50"/>
  <c r="U121" i="50"/>
  <c r="T121" i="50"/>
  <c r="S121" i="50"/>
  <c r="R118" i="50"/>
  <c r="Q114" i="50"/>
  <c r="P114" i="50"/>
  <c r="O114" i="50"/>
  <c r="N114" i="50"/>
  <c r="M114" i="50"/>
  <c r="M118" i="50" s="1"/>
  <c r="L114" i="50"/>
  <c r="K114" i="50"/>
  <c r="J114" i="50"/>
  <c r="I114" i="50"/>
  <c r="I118" i="50" s="1"/>
  <c r="H114" i="50"/>
  <c r="G114" i="50"/>
  <c r="F114" i="50"/>
  <c r="U113" i="50"/>
  <c r="T113" i="50"/>
  <c r="S113" i="50"/>
  <c r="U112" i="50"/>
  <c r="T112" i="50"/>
  <c r="S112" i="50"/>
  <c r="Q109" i="50"/>
  <c r="Q117" i="50" s="1"/>
  <c r="P109" i="50"/>
  <c r="P117" i="50" s="1"/>
  <c r="O109" i="50"/>
  <c r="N109" i="50"/>
  <c r="N117" i="50" s="1"/>
  <c r="M109" i="50"/>
  <c r="M117" i="50" s="1"/>
  <c r="L109" i="50"/>
  <c r="L117" i="50" s="1"/>
  <c r="K109" i="50"/>
  <c r="K118" i="50" s="1"/>
  <c r="J109" i="50"/>
  <c r="I109" i="50"/>
  <c r="I117" i="50" s="1"/>
  <c r="H109" i="50"/>
  <c r="G109" i="50"/>
  <c r="F109" i="50"/>
  <c r="U108" i="50"/>
  <c r="T108" i="50"/>
  <c r="S108" i="50"/>
  <c r="U107" i="50"/>
  <c r="T107" i="50"/>
  <c r="T109" i="50" s="1"/>
  <c r="T117" i="50" s="1"/>
  <c r="S107" i="50"/>
  <c r="C101" i="50"/>
  <c r="U99" i="50"/>
  <c r="T99" i="50"/>
  <c r="S99" i="50"/>
  <c r="R96" i="50"/>
  <c r="Q92" i="50"/>
  <c r="P92" i="50"/>
  <c r="O92" i="50"/>
  <c r="N92" i="50"/>
  <c r="M92" i="50"/>
  <c r="L92" i="50"/>
  <c r="K92" i="50"/>
  <c r="J92" i="50"/>
  <c r="I92" i="50"/>
  <c r="H92" i="50"/>
  <c r="G92" i="50"/>
  <c r="F92" i="50"/>
  <c r="U91" i="50"/>
  <c r="T91" i="50"/>
  <c r="S91" i="50"/>
  <c r="U90" i="50"/>
  <c r="T90" i="50"/>
  <c r="S90" i="50"/>
  <c r="Q87" i="50"/>
  <c r="Q95" i="50" s="1"/>
  <c r="P87" i="50"/>
  <c r="O87" i="50"/>
  <c r="O95" i="50" s="1"/>
  <c r="N87" i="50"/>
  <c r="N96" i="50" s="1"/>
  <c r="M87" i="50"/>
  <c r="M95" i="50" s="1"/>
  <c r="L87" i="50"/>
  <c r="L95" i="50" s="1"/>
  <c r="K87" i="50"/>
  <c r="J87" i="50"/>
  <c r="J96" i="50" s="1"/>
  <c r="I87" i="50"/>
  <c r="I95" i="50" s="1"/>
  <c r="H87" i="50"/>
  <c r="G87" i="50"/>
  <c r="F87" i="50"/>
  <c r="F95" i="50" s="1"/>
  <c r="U86" i="50"/>
  <c r="T86" i="50"/>
  <c r="S86" i="50"/>
  <c r="U85" i="50"/>
  <c r="T85" i="50"/>
  <c r="T87" i="50" s="1"/>
  <c r="S85" i="50"/>
  <c r="C79" i="50"/>
  <c r="B79" i="50" s="1"/>
  <c r="U77" i="50"/>
  <c r="T77" i="50"/>
  <c r="S77" i="50"/>
  <c r="R74" i="50"/>
  <c r="Q70" i="50"/>
  <c r="P70" i="50"/>
  <c r="O70" i="50"/>
  <c r="N70" i="50"/>
  <c r="M70" i="50"/>
  <c r="L70" i="50"/>
  <c r="K70" i="50"/>
  <c r="J70" i="50"/>
  <c r="I70" i="50"/>
  <c r="H70" i="50"/>
  <c r="G70" i="50"/>
  <c r="F70" i="50"/>
  <c r="U69" i="50"/>
  <c r="T69" i="50"/>
  <c r="S69" i="50"/>
  <c r="U68" i="50"/>
  <c r="T68" i="50"/>
  <c r="S68" i="50"/>
  <c r="Q65" i="50"/>
  <c r="Q73" i="50" s="1"/>
  <c r="P65" i="50"/>
  <c r="P73" i="50" s="1"/>
  <c r="O65" i="50"/>
  <c r="N65" i="50"/>
  <c r="N73" i="50" s="1"/>
  <c r="M65" i="50"/>
  <c r="M73" i="50" s="1"/>
  <c r="L65" i="50"/>
  <c r="K65" i="50"/>
  <c r="K73" i="50" s="1"/>
  <c r="J65" i="50"/>
  <c r="J73" i="50" s="1"/>
  <c r="I65" i="50"/>
  <c r="I73" i="50" s="1"/>
  <c r="H65" i="50"/>
  <c r="G65" i="50"/>
  <c r="F65" i="50"/>
  <c r="F73" i="50" s="1"/>
  <c r="U64" i="50"/>
  <c r="T64" i="50"/>
  <c r="S64" i="50"/>
  <c r="U63" i="50"/>
  <c r="T63" i="50"/>
  <c r="S63" i="50"/>
  <c r="C57" i="50"/>
  <c r="U55" i="50"/>
  <c r="T55" i="50"/>
  <c r="S55" i="50"/>
  <c r="R52" i="50"/>
  <c r="Q48" i="50"/>
  <c r="P48" i="50"/>
  <c r="O48" i="50"/>
  <c r="N48" i="50"/>
  <c r="M48" i="50"/>
  <c r="L48" i="50"/>
  <c r="K48" i="50"/>
  <c r="J48" i="50"/>
  <c r="I48" i="50"/>
  <c r="H48" i="50"/>
  <c r="G48" i="50"/>
  <c r="F48" i="50"/>
  <c r="U47" i="50"/>
  <c r="T47" i="50"/>
  <c r="S47" i="50"/>
  <c r="U46" i="50"/>
  <c r="T46" i="50"/>
  <c r="S46" i="50"/>
  <c r="Q43" i="50"/>
  <c r="Q51" i="50" s="1"/>
  <c r="P43" i="50"/>
  <c r="O43" i="50"/>
  <c r="N43" i="50"/>
  <c r="N51" i="50" s="1"/>
  <c r="M43" i="50"/>
  <c r="M51" i="50" s="1"/>
  <c r="L43" i="50"/>
  <c r="K43" i="50"/>
  <c r="J43" i="50"/>
  <c r="J51" i="50" s="1"/>
  <c r="I43" i="50"/>
  <c r="I51" i="50" s="1"/>
  <c r="H43" i="50"/>
  <c r="G43" i="50"/>
  <c r="F43" i="50"/>
  <c r="F51" i="50" s="1"/>
  <c r="U42" i="50"/>
  <c r="T42" i="50"/>
  <c r="C44" i="46" s="1"/>
  <c r="S42" i="50"/>
  <c r="B44" i="46" s="1"/>
  <c r="U41" i="50"/>
  <c r="T41" i="50"/>
  <c r="S41" i="50"/>
  <c r="C35" i="50"/>
  <c r="Q34" i="50"/>
  <c r="U34" i="50" s="1"/>
  <c r="P34" i="50"/>
  <c r="O34" i="50"/>
  <c r="N34" i="50"/>
  <c r="M34" i="50"/>
  <c r="T34" i="50" s="1"/>
  <c r="L34" i="50"/>
  <c r="K34" i="50"/>
  <c r="J34" i="50"/>
  <c r="I34" i="50"/>
  <c r="S34" i="50" s="1"/>
  <c r="H34" i="50"/>
  <c r="G34" i="50"/>
  <c r="F34" i="50"/>
  <c r="Q33" i="50"/>
  <c r="U33" i="50" s="1"/>
  <c r="P33" i="50"/>
  <c r="O33" i="50"/>
  <c r="N33" i="50"/>
  <c r="M33" i="50"/>
  <c r="T33" i="50" s="1"/>
  <c r="L33" i="50"/>
  <c r="K33" i="50"/>
  <c r="J33" i="50"/>
  <c r="I33" i="50"/>
  <c r="S33" i="50" s="1"/>
  <c r="H33" i="50"/>
  <c r="G33" i="50"/>
  <c r="F33" i="50"/>
  <c r="R30" i="50"/>
  <c r="Q25" i="50"/>
  <c r="P25" i="50"/>
  <c r="O25" i="50"/>
  <c r="N25" i="50"/>
  <c r="M25" i="50"/>
  <c r="L25" i="50"/>
  <c r="K25" i="50"/>
  <c r="J25" i="50"/>
  <c r="I25" i="50"/>
  <c r="H25" i="50"/>
  <c r="G25" i="50"/>
  <c r="F25" i="50"/>
  <c r="Q24" i="50"/>
  <c r="Q26" i="50" s="1"/>
  <c r="P24" i="50"/>
  <c r="P26" i="50" s="1"/>
  <c r="O24" i="50"/>
  <c r="O26" i="50" s="1"/>
  <c r="N24" i="50"/>
  <c r="M24" i="50"/>
  <c r="M26" i="50" s="1"/>
  <c r="L24" i="50"/>
  <c r="K24" i="50"/>
  <c r="K26" i="50" s="1"/>
  <c r="J24" i="50"/>
  <c r="J26" i="50" s="1"/>
  <c r="I24" i="50"/>
  <c r="I26" i="50" s="1"/>
  <c r="H24" i="50"/>
  <c r="H26" i="50" s="1"/>
  <c r="G24" i="50"/>
  <c r="G26" i="50" s="1"/>
  <c r="F24" i="50"/>
  <c r="Q20" i="50"/>
  <c r="P20" i="50"/>
  <c r="O20" i="50"/>
  <c r="N20" i="50"/>
  <c r="M20" i="50"/>
  <c r="L20" i="50"/>
  <c r="K20" i="50"/>
  <c r="J20" i="50"/>
  <c r="I20" i="50"/>
  <c r="H20" i="50"/>
  <c r="G20" i="50"/>
  <c r="F20" i="50"/>
  <c r="Q19" i="50"/>
  <c r="Q21" i="50" s="1"/>
  <c r="P19" i="50"/>
  <c r="P21" i="50" s="1"/>
  <c r="O19" i="50"/>
  <c r="O21" i="50" s="1"/>
  <c r="N19" i="50"/>
  <c r="N21" i="50" s="1"/>
  <c r="M19" i="50"/>
  <c r="M21" i="50" s="1"/>
  <c r="L19" i="50"/>
  <c r="L21" i="50" s="1"/>
  <c r="K19" i="50"/>
  <c r="K21" i="50" s="1"/>
  <c r="J19" i="50"/>
  <c r="I19" i="50"/>
  <c r="I21" i="50" s="1"/>
  <c r="H19" i="50"/>
  <c r="H21" i="50" s="1"/>
  <c r="G19" i="50"/>
  <c r="G21" i="50" s="1"/>
  <c r="F19" i="50"/>
  <c r="F21" i="50" s="1"/>
  <c r="F16" i="50"/>
  <c r="F15" i="50"/>
  <c r="F14" i="50"/>
  <c r="C13" i="50"/>
  <c r="B13" i="50" s="1"/>
  <c r="E6" i="50"/>
  <c r="E5" i="50"/>
  <c r="A121" i="50" s="1"/>
  <c r="Q34" i="49"/>
  <c r="P34" i="49"/>
  <c r="O34" i="49"/>
  <c r="N34" i="49"/>
  <c r="M34" i="49"/>
  <c r="L34" i="49"/>
  <c r="K34" i="49"/>
  <c r="J34" i="49"/>
  <c r="I34" i="49"/>
  <c r="H34" i="49"/>
  <c r="G34" i="49"/>
  <c r="F34" i="49"/>
  <c r="Q33" i="49"/>
  <c r="P33" i="49"/>
  <c r="O33" i="49"/>
  <c r="N33" i="49"/>
  <c r="M33" i="49"/>
  <c r="L33" i="49"/>
  <c r="K33" i="49"/>
  <c r="J33" i="49"/>
  <c r="I33" i="49"/>
  <c r="H33" i="49"/>
  <c r="G33" i="49"/>
  <c r="F33" i="49"/>
  <c r="Q25" i="49"/>
  <c r="P25" i="49"/>
  <c r="O25" i="49"/>
  <c r="N25" i="49"/>
  <c r="M25" i="49"/>
  <c r="L25" i="49"/>
  <c r="K25" i="49"/>
  <c r="J25" i="49"/>
  <c r="I25" i="49"/>
  <c r="H25" i="49"/>
  <c r="G25" i="49"/>
  <c r="F25" i="49"/>
  <c r="Q24" i="49"/>
  <c r="P24" i="49"/>
  <c r="O24" i="49"/>
  <c r="N24" i="49"/>
  <c r="M24" i="49"/>
  <c r="L24" i="49"/>
  <c r="K24" i="49"/>
  <c r="J24" i="49"/>
  <c r="I24" i="49"/>
  <c r="H24" i="49"/>
  <c r="G24" i="49"/>
  <c r="F24" i="49"/>
  <c r="F20" i="49"/>
  <c r="G20" i="49"/>
  <c r="H20" i="49"/>
  <c r="I20" i="49"/>
  <c r="J20" i="49"/>
  <c r="K20" i="49"/>
  <c r="L20" i="49"/>
  <c r="M20" i="49"/>
  <c r="N20" i="49"/>
  <c r="O20" i="49"/>
  <c r="P20" i="49"/>
  <c r="Q20" i="49"/>
  <c r="G19" i="49"/>
  <c r="H19" i="49"/>
  <c r="I19" i="49"/>
  <c r="J19" i="49"/>
  <c r="K19" i="49"/>
  <c r="L19" i="49"/>
  <c r="M19" i="49"/>
  <c r="N19" i="49"/>
  <c r="O19" i="49"/>
  <c r="P19" i="49"/>
  <c r="Q19" i="49"/>
  <c r="F19" i="49"/>
  <c r="F16" i="49"/>
  <c r="F15" i="49"/>
  <c r="F14" i="49"/>
  <c r="T65" i="50" l="1"/>
  <c r="U109" i="50"/>
  <c r="U117" i="50" s="1"/>
  <c r="G52" i="50"/>
  <c r="K52" i="50"/>
  <c r="O52" i="50"/>
  <c r="S109" i="50"/>
  <c r="S117" i="50" s="1"/>
  <c r="U87" i="50"/>
  <c r="A4" i="51"/>
  <c r="A13" i="50"/>
  <c r="A26" i="50"/>
  <c r="A34" i="50"/>
  <c r="A53" i="50"/>
  <c r="A68" i="50"/>
  <c r="A114" i="50"/>
  <c r="A19" i="50"/>
  <c r="A29" i="50"/>
  <c r="A48" i="50"/>
  <c r="A55" i="50"/>
  <c r="A116" i="50"/>
  <c r="A21" i="50"/>
  <c r="A36" i="50"/>
  <c r="A43" i="50"/>
  <c r="A50" i="50"/>
  <c r="A24" i="50"/>
  <c r="A32" i="50"/>
  <c r="A41" i="50"/>
  <c r="A73" i="50"/>
  <c r="J52" i="50"/>
  <c r="H74" i="50"/>
  <c r="L74" i="50"/>
  <c r="I96" i="50"/>
  <c r="L26" i="50"/>
  <c r="T26" i="50" s="1"/>
  <c r="C49" i="46" s="1"/>
  <c r="J74" i="50"/>
  <c r="Q96" i="50"/>
  <c r="T43" i="50"/>
  <c r="C45" i="46" s="1"/>
  <c r="U95" i="50"/>
  <c r="J95" i="50"/>
  <c r="S24" i="50"/>
  <c r="U24" i="50"/>
  <c r="T25" i="50"/>
  <c r="U43" i="50"/>
  <c r="D45" i="46" s="1"/>
  <c r="M52" i="50"/>
  <c r="U65" i="50"/>
  <c r="U73" i="50" s="1"/>
  <c r="T70" i="50"/>
  <c r="T74" i="50" s="1"/>
  <c r="K96" i="50"/>
  <c r="U48" i="50"/>
  <c r="F52" i="50"/>
  <c r="F53" i="50" s="1"/>
  <c r="F54" i="50" s="1"/>
  <c r="N52" i="50"/>
  <c r="L73" i="50"/>
  <c r="P74" i="50"/>
  <c r="S87" i="50"/>
  <c r="S96" i="50" s="1"/>
  <c r="H96" i="50"/>
  <c r="L96" i="50"/>
  <c r="U114" i="50"/>
  <c r="U118" i="50" s="1"/>
  <c r="Q118" i="50"/>
  <c r="U20" i="50"/>
  <c r="S25" i="50"/>
  <c r="U70" i="50"/>
  <c r="N74" i="50"/>
  <c r="C80" i="50"/>
  <c r="B80" i="50" s="1"/>
  <c r="G96" i="50"/>
  <c r="O96" i="50"/>
  <c r="N95" i="50"/>
  <c r="T19" i="50"/>
  <c r="S20" i="50"/>
  <c r="T20" i="50"/>
  <c r="U25" i="50"/>
  <c r="S43" i="50"/>
  <c r="T48" i="50"/>
  <c r="I52" i="50"/>
  <c r="Q52" i="50"/>
  <c r="I74" i="50"/>
  <c r="S92" i="50"/>
  <c r="T92" i="50"/>
  <c r="T96" i="50" s="1"/>
  <c r="U92" i="50"/>
  <c r="U96" i="50" s="1"/>
  <c r="H95" i="50"/>
  <c r="T95" i="50"/>
  <c r="M96" i="50"/>
  <c r="T114" i="50"/>
  <c r="T118" i="50" s="1"/>
  <c r="P118" i="50"/>
  <c r="C14" i="50"/>
  <c r="G30" i="50"/>
  <c r="G29" i="50"/>
  <c r="O30" i="50"/>
  <c r="O29" i="50"/>
  <c r="T51" i="50"/>
  <c r="H29" i="50"/>
  <c r="H30" i="50"/>
  <c r="P29" i="50"/>
  <c r="P30" i="50"/>
  <c r="U51" i="50"/>
  <c r="I29" i="50"/>
  <c r="I30" i="50"/>
  <c r="Q29" i="50"/>
  <c r="Q30" i="50"/>
  <c r="G53" i="50"/>
  <c r="K30" i="50"/>
  <c r="K29" i="50"/>
  <c r="T73" i="50"/>
  <c r="L29" i="50"/>
  <c r="M29" i="50"/>
  <c r="M30" i="50"/>
  <c r="F29" i="50"/>
  <c r="N29" i="50"/>
  <c r="J21" i="50"/>
  <c r="F26" i="50"/>
  <c r="S26" i="50" s="1"/>
  <c r="B49" i="46" s="1"/>
  <c r="N26" i="50"/>
  <c r="U26" i="50" s="1"/>
  <c r="D49" i="46" s="1"/>
  <c r="C36" i="50"/>
  <c r="B35" i="50"/>
  <c r="O51" i="50"/>
  <c r="T24" i="50"/>
  <c r="H52" i="50"/>
  <c r="P52" i="50"/>
  <c r="H51" i="50"/>
  <c r="C81" i="50"/>
  <c r="F118" i="50"/>
  <c r="F119" i="50" s="1"/>
  <c r="F117" i="50"/>
  <c r="A118" i="50"/>
  <c r="A115" i="50"/>
  <c r="A113" i="50"/>
  <c r="A110" i="50"/>
  <c r="A108" i="50"/>
  <c r="A105" i="50"/>
  <c r="A101" i="50"/>
  <c r="A96" i="50"/>
  <c r="A93" i="50"/>
  <c r="A91" i="50"/>
  <c r="A88" i="50"/>
  <c r="A86" i="50"/>
  <c r="A83" i="50"/>
  <c r="A79" i="50"/>
  <c r="A74" i="50"/>
  <c r="A120" i="50"/>
  <c r="A112" i="50"/>
  <c r="A103" i="50"/>
  <c r="A99" i="50"/>
  <c r="A92" i="50"/>
  <c r="A89" i="50"/>
  <c r="A82" i="50"/>
  <c r="A80" i="50"/>
  <c r="A76" i="50"/>
  <c r="A60" i="50"/>
  <c r="A56" i="50"/>
  <c r="A54" i="50"/>
  <c r="A122" i="50"/>
  <c r="A119" i="50"/>
  <c r="A117" i="50"/>
  <c r="A109" i="50"/>
  <c r="A106" i="50"/>
  <c r="A94" i="50"/>
  <c r="A85" i="50"/>
  <c r="A78" i="50"/>
  <c r="A75" i="50"/>
  <c r="A71" i="50"/>
  <c r="A69" i="50"/>
  <c r="A66" i="50"/>
  <c r="A64" i="50"/>
  <c r="A61" i="50"/>
  <c r="A57" i="50"/>
  <c r="A111" i="50"/>
  <c r="A107" i="50"/>
  <c r="A100" i="50"/>
  <c r="A90" i="50"/>
  <c r="A72" i="50"/>
  <c r="A65" i="50"/>
  <c r="A58" i="50"/>
  <c r="A38" i="50"/>
  <c r="A30" i="50"/>
  <c r="A102" i="50"/>
  <c r="A95" i="50"/>
  <c r="A87" i="50"/>
  <c r="A81" i="50"/>
  <c r="A77" i="50"/>
  <c r="A70" i="50"/>
  <c r="A63" i="50"/>
  <c r="A52" i="50"/>
  <c r="A49" i="50"/>
  <c r="A47" i="50"/>
  <c r="A44" i="50"/>
  <c r="A42" i="50"/>
  <c r="A39" i="50"/>
  <c r="A35" i="50"/>
  <c r="A33" i="50"/>
  <c r="A31" i="50"/>
  <c r="A28" i="50"/>
  <c r="A18" i="50"/>
  <c r="U19" i="50"/>
  <c r="A23" i="50"/>
  <c r="A37" i="50"/>
  <c r="S51" i="50"/>
  <c r="A45" i="50"/>
  <c r="S48" i="50"/>
  <c r="S52" i="50" s="1"/>
  <c r="A51" i="50"/>
  <c r="K51" i="50"/>
  <c r="A62" i="50"/>
  <c r="A98" i="50"/>
  <c r="B101" i="50"/>
  <c r="C102" i="50"/>
  <c r="G118" i="50"/>
  <c r="G117" i="50"/>
  <c r="O118" i="50"/>
  <c r="O117" i="50"/>
  <c r="N118" i="50"/>
  <c r="S19" i="50"/>
  <c r="S21" i="50" s="1"/>
  <c r="B48" i="46" s="1"/>
  <c r="G51" i="50"/>
  <c r="L52" i="50"/>
  <c r="P51" i="50"/>
  <c r="J117" i="50"/>
  <c r="J118" i="50"/>
  <c r="A14" i="50"/>
  <c r="A15" i="50"/>
  <c r="A16" i="50"/>
  <c r="A17" i="50"/>
  <c r="A20" i="50"/>
  <c r="A22" i="50"/>
  <c r="A25" i="50"/>
  <c r="A27" i="50"/>
  <c r="A40" i="50"/>
  <c r="A46" i="50"/>
  <c r="L51" i="50"/>
  <c r="A59" i="50"/>
  <c r="S65" i="50"/>
  <c r="A67" i="50"/>
  <c r="S70" i="50"/>
  <c r="A84" i="50"/>
  <c r="A97" i="50"/>
  <c r="A104" i="50"/>
  <c r="K117" i="50"/>
  <c r="C58" i="50"/>
  <c r="B57" i="50"/>
  <c r="G74" i="50"/>
  <c r="K74" i="50"/>
  <c r="O74" i="50"/>
  <c r="O73" i="50"/>
  <c r="G73" i="50"/>
  <c r="P96" i="50"/>
  <c r="P95" i="50"/>
  <c r="F96" i="50"/>
  <c r="F97" i="50" s="1"/>
  <c r="H118" i="50"/>
  <c r="L118" i="50"/>
  <c r="S114" i="50"/>
  <c r="H73" i="50"/>
  <c r="F74" i="50"/>
  <c r="F75" i="50" s="1"/>
  <c r="Q74" i="50"/>
  <c r="K95" i="50"/>
  <c r="H117" i="50"/>
  <c r="M74" i="50"/>
  <c r="G95" i="50"/>
  <c r="U21" i="50" l="1"/>
  <c r="D48" i="46" s="1"/>
  <c r="L30" i="50"/>
  <c r="S118" i="50"/>
  <c r="A5" i="51"/>
  <c r="S95" i="50"/>
  <c r="U74" i="50"/>
  <c r="T52" i="50"/>
  <c r="U52" i="50"/>
  <c r="F30" i="50"/>
  <c r="T21" i="50"/>
  <c r="C48" i="46" s="1"/>
  <c r="T29" i="50"/>
  <c r="C15" i="50"/>
  <c r="B14" i="50"/>
  <c r="B81" i="50"/>
  <c r="C82" i="50"/>
  <c r="N30" i="50"/>
  <c r="S30" i="50"/>
  <c r="S29" i="50"/>
  <c r="F76" i="50"/>
  <c r="G75" i="50"/>
  <c r="F98" i="50"/>
  <c r="G97" i="50"/>
  <c r="S74" i="50"/>
  <c r="S73" i="50"/>
  <c r="C103" i="50"/>
  <c r="B102" i="50"/>
  <c r="U29" i="50"/>
  <c r="U30" i="50"/>
  <c r="F31" i="50"/>
  <c r="F32" i="50" s="1"/>
  <c r="C37" i="50"/>
  <c r="B36" i="50"/>
  <c r="C59" i="50"/>
  <c r="B58" i="50"/>
  <c r="F120" i="50"/>
  <c r="G119" i="50"/>
  <c r="J30" i="50"/>
  <c r="J29" i="50"/>
  <c r="G54" i="50"/>
  <c r="H53" i="50"/>
  <c r="T30" i="50" l="1"/>
  <c r="A6" i="51"/>
  <c r="C16" i="50"/>
  <c r="B15" i="50"/>
  <c r="I53" i="50"/>
  <c r="H54" i="50"/>
  <c r="H119" i="50"/>
  <c r="G120" i="50"/>
  <c r="H75" i="50"/>
  <c r="G76" i="50"/>
  <c r="C83" i="50"/>
  <c r="B82" i="50"/>
  <c r="C104" i="50"/>
  <c r="B103" i="50"/>
  <c r="B37" i="50"/>
  <c r="C38" i="50"/>
  <c r="G31" i="50"/>
  <c r="G32" i="50" s="1"/>
  <c r="C60" i="50"/>
  <c r="B59" i="50"/>
  <c r="H97" i="50"/>
  <c r="G98" i="50"/>
  <c r="B129" i="49"/>
  <c r="B128" i="49"/>
  <c r="B127" i="49"/>
  <c r="B126" i="49"/>
  <c r="B125" i="49"/>
  <c r="B124" i="49"/>
  <c r="B123" i="49"/>
  <c r="U121" i="49"/>
  <c r="T121" i="49"/>
  <c r="S121" i="49"/>
  <c r="R118" i="49"/>
  <c r="Q114" i="49"/>
  <c r="P114" i="49"/>
  <c r="O114" i="49"/>
  <c r="N114" i="49"/>
  <c r="M114" i="49"/>
  <c r="L114" i="49"/>
  <c r="K114" i="49"/>
  <c r="J114" i="49"/>
  <c r="I114" i="49"/>
  <c r="H114" i="49"/>
  <c r="G114" i="49"/>
  <c r="F114" i="49"/>
  <c r="U113" i="49"/>
  <c r="T113" i="49"/>
  <c r="S113" i="49"/>
  <c r="U112" i="49"/>
  <c r="T112" i="49"/>
  <c r="S112" i="49"/>
  <c r="Q109" i="49"/>
  <c r="Q117" i="49" s="1"/>
  <c r="P109" i="49"/>
  <c r="P117" i="49" s="1"/>
  <c r="O109" i="49"/>
  <c r="N109" i="49"/>
  <c r="M109" i="49"/>
  <c r="M117" i="49" s="1"/>
  <c r="L109" i="49"/>
  <c r="L117" i="49" s="1"/>
  <c r="K109" i="49"/>
  <c r="J109" i="49"/>
  <c r="I109" i="49"/>
  <c r="I117" i="49" s="1"/>
  <c r="H109" i="49"/>
  <c r="H117" i="49" s="1"/>
  <c r="G109" i="49"/>
  <c r="F109" i="49"/>
  <c r="U108" i="49"/>
  <c r="T108" i="49"/>
  <c r="S108" i="49"/>
  <c r="U107" i="49"/>
  <c r="T107" i="49"/>
  <c r="S107" i="49"/>
  <c r="C101" i="49"/>
  <c r="C102" i="49" s="1"/>
  <c r="C103" i="49" s="1"/>
  <c r="C104" i="49" s="1"/>
  <c r="C105" i="49" s="1"/>
  <c r="C106" i="49" s="1"/>
  <c r="C107" i="49" s="1"/>
  <c r="C108" i="49" s="1"/>
  <c r="C109" i="49" s="1"/>
  <c r="C110" i="49" s="1"/>
  <c r="C111" i="49" s="1"/>
  <c r="C112" i="49" s="1"/>
  <c r="C113" i="49" s="1"/>
  <c r="C114" i="49" s="1"/>
  <c r="C115" i="49" s="1"/>
  <c r="C116" i="49" s="1"/>
  <c r="C117" i="49" s="1"/>
  <c r="C118" i="49" s="1"/>
  <c r="C119" i="49" s="1"/>
  <c r="C120" i="49" s="1"/>
  <c r="C121" i="49" s="1"/>
  <c r="C122" i="49" s="1"/>
  <c r="U99" i="49"/>
  <c r="T99" i="49"/>
  <c r="S99" i="49"/>
  <c r="R96" i="49"/>
  <c r="Q92" i="49"/>
  <c r="P92" i="49"/>
  <c r="O92" i="49"/>
  <c r="N92" i="49"/>
  <c r="M92" i="49"/>
  <c r="L92" i="49"/>
  <c r="K92" i="49"/>
  <c r="J92" i="49"/>
  <c r="I92" i="49"/>
  <c r="H92" i="49"/>
  <c r="G92" i="49"/>
  <c r="F92" i="49"/>
  <c r="U91" i="49"/>
  <c r="T91" i="49"/>
  <c r="S91" i="49"/>
  <c r="U90" i="49"/>
  <c r="T90" i="49"/>
  <c r="S90" i="49"/>
  <c r="Q87" i="49"/>
  <c r="P87" i="49"/>
  <c r="O87" i="49"/>
  <c r="O95" i="49" s="1"/>
  <c r="N87" i="49"/>
  <c r="N95" i="49" s="1"/>
  <c r="M87" i="49"/>
  <c r="L87" i="49"/>
  <c r="K87" i="49"/>
  <c r="K95" i="49" s="1"/>
  <c r="J87" i="49"/>
  <c r="J95" i="49" s="1"/>
  <c r="I87" i="49"/>
  <c r="H87" i="49"/>
  <c r="G87" i="49"/>
  <c r="G95" i="49" s="1"/>
  <c r="F87" i="49"/>
  <c r="F95" i="49" s="1"/>
  <c r="U86" i="49"/>
  <c r="T86" i="49"/>
  <c r="S86" i="49"/>
  <c r="U85" i="49"/>
  <c r="T85" i="49"/>
  <c r="S85" i="49"/>
  <c r="C79" i="49"/>
  <c r="C80" i="49" s="1"/>
  <c r="C81" i="49" s="1"/>
  <c r="C82" i="49" s="1"/>
  <c r="C83" i="49" s="1"/>
  <c r="C84" i="49" s="1"/>
  <c r="C85" i="49" s="1"/>
  <c r="C86" i="49" s="1"/>
  <c r="C87" i="49" s="1"/>
  <c r="C88" i="49" s="1"/>
  <c r="C89" i="49" s="1"/>
  <c r="C90" i="49" s="1"/>
  <c r="C91" i="49" s="1"/>
  <c r="C92" i="49" s="1"/>
  <c r="C93" i="49" s="1"/>
  <c r="C94" i="49" s="1"/>
  <c r="C95" i="49" s="1"/>
  <c r="C96" i="49" s="1"/>
  <c r="C97" i="49" s="1"/>
  <c r="C98" i="49" s="1"/>
  <c r="C99" i="49" s="1"/>
  <c r="C100" i="49" s="1"/>
  <c r="U77" i="49"/>
  <c r="T77" i="49"/>
  <c r="S77" i="49"/>
  <c r="R74" i="49"/>
  <c r="Q70" i="49"/>
  <c r="P70" i="49"/>
  <c r="O70" i="49"/>
  <c r="N70" i="49"/>
  <c r="M70" i="49"/>
  <c r="L70" i="49"/>
  <c r="K70" i="49"/>
  <c r="J70" i="49"/>
  <c r="I70" i="49"/>
  <c r="H70" i="49"/>
  <c r="G70" i="49"/>
  <c r="F70" i="49"/>
  <c r="U69" i="49"/>
  <c r="T69" i="49"/>
  <c r="S69" i="49"/>
  <c r="U68" i="49"/>
  <c r="T68" i="49"/>
  <c r="S68" i="49"/>
  <c r="Q65" i="49"/>
  <c r="Q73" i="49" s="1"/>
  <c r="P65" i="49"/>
  <c r="P73" i="49" s="1"/>
  <c r="O65" i="49"/>
  <c r="N65" i="49"/>
  <c r="M65" i="49"/>
  <c r="M73" i="49" s="1"/>
  <c r="L65" i="49"/>
  <c r="L73" i="49" s="1"/>
  <c r="K65" i="49"/>
  <c r="J65" i="49"/>
  <c r="I65" i="49"/>
  <c r="I73" i="49" s="1"/>
  <c r="H65" i="49"/>
  <c r="H73" i="49" s="1"/>
  <c r="G65" i="49"/>
  <c r="F65" i="49"/>
  <c r="U64" i="49"/>
  <c r="T64" i="49"/>
  <c r="S64" i="49"/>
  <c r="U63" i="49"/>
  <c r="T63" i="49"/>
  <c r="S63" i="49"/>
  <c r="C57" i="49"/>
  <c r="C58" i="49" s="1"/>
  <c r="C59" i="49" s="1"/>
  <c r="C60" i="49" s="1"/>
  <c r="C61" i="49" s="1"/>
  <c r="C62" i="49" s="1"/>
  <c r="C63" i="49" s="1"/>
  <c r="C64" i="49" s="1"/>
  <c r="C65" i="49" s="1"/>
  <c r="C66" i="49" s="1"/>
  <c r="C67" i="49" s="1"/>
  <c r="C68" i="49" s="1"/>
  <c r="C69" i="49" s="1"/>
  <c r="C70" i="49" s="1"/>
  <c r="C71" i="49" s="1"/>
  <c r="C72" i="49" s="1"/>
  <c r="C73" i="49" s="1"/>
  <c r="C74" i="49" s="1"/>
  <c r="C75" i="49" s="1"/>
  <c r="C76" i="49" s="1"/>
  <c r="C77" i="49" s="1"/>
  <c r="C78" i="49" s="1"/>
  <c r="U55" i="49"/>
  <c r="T55" i="49"/>
  <c r="S55" i="49"/>
  <c r="R52" i="49"/>
  <c r="Q48" i="49"/>
  <c r="P48" i="49"/>
  <c r="O48" i="49"/>
  <c r="N48" i="49"/>
  <c r="M48" i="49"/>
  <c r="L48" i="49"/>
  <c r="K48" i="49"/>
  <c r="J48" i="49"/>
  <c r="I48" i="49"/>
  <c r="H48" i="49"/>
  <c r="G48" i="49"/>
  <c r="F48" i="49"/>
  <c r="U47" i="49"/>
  <c r="T47" i="49"/>
  <c r="S47" i="49"/>
  <c r="U46" i="49"/>
  <c r="T46" i="49"/>
  <c r="S46" i="49"/>
  <c r="Q43" i="49"/>
  <c r="P43" i="49"/>
  <c r="O43" i="49"/>
  <c r="O51" i="49" s="1"/>
  <c r="N43" i="49"/>
  <c r="N51" i="49" s="1"/>
  <c r="M43" i="49"/>
  <c r="L43" i="49"/>
  <c r="K43" i="49"/>
  <c r="K51" i="49" s="1"/>
  <c r="J43" i="49"/>
  <c r="J51" i="49" s="1"/>
  <c r="I43" i="49"/>
  <c r="H43" i="49"/>
  <c r="G43" i="49"/>
  <c r="G51" i="49" s="1"/>
  <c r="F43" i="49"/>
  <c r="F51" i="49" s="1"/>
  <c r="U42" i="49"/>
  <c r="T42" i="49"/>
  <c r="S42" i="49"/>
  <c r="U41" i="49"/>
  <c r="T41" i="49"/>
  <c r="S41" i="49"/>
  <c r="C35" i="49"/>
  <c r="C36" i="49" s="1"/>
  <c r="C37" i="49" s="1"/>
  <c r="C38" i="49" s="1"/>
  <c r="C39" i="49" s="1"/>
  <c r="C40" i="49" s="1"/>
  <c r="C41" i="49" s="1"/>
  <c r="C42" i="49" s="1"/>
  <c r="C43" i="49" s="1"/>
  <c r="C44" i="49" s="1"/>
  <c r="C45" i="49" s="1"/>
  <c r="C46" i="49" s="1"/>
  <c r="C47" i="49" s="1"/>
  <c r="C48" i="49" s="1"/>
  <c r="C49" i="49" s="1"/>
  <c r="C50" i="49" s="1"/>
  <c r="C51" i="49" s="1"/>
  <c r="C52" i="49" s="1"/>
  <c r="C53" i="49" s="1"/>
  <c r="C54" i="49" s="1"/>
  <c r="C55" i="49" s="1"/>
  <c r="C56" i="49" s="1"/>
  <c r="U34" i="49"/>
  <c r="D36" i="46" s="1"/>
  <c r="T34" i="49"/>
  <c r="C36" i="46" s="1"/>
  <c r="S34" i="49"/>
  <c r="B36" i="46" s="1"/>
  <c r="U33" i="49"/>
  <c r="D35" i="46" s="1"/>
  <c r="T33" i="49"/>
  <c r="C35" i="46" s="1"/>
  <c r="S33" i="49"/>
  <c r="B35" i="46" s="1"/>
  <c r="R30" i="49"/>
  <c r="Q26" i="49"/>
  <c r="P26" i="49"/>
  <c r="O26" i="49"/>
  <c r="M26" i="49"/>
  <c r="L26" i="49"/>
  <c r="K26" i="49"/>
  <c r="I26" i="49"/>
  <c r="H26" i="49"/>
  <c r="G26" i="49"/>
  <c r="F26" i="49"/>
  <c r="Q21" i="49"/>
  <c r="P21" i="49"/>
  <c r="O21" i="49"/>
  <c r="M21" i="49"/>
  <c r="L21" i="49"/>
  <c r="K21" i="49"/>
  <c r="I21" i="49"/>
  <c r="H21" i="49"/>
  <c r="G21" i="49"/>
  <c r="F21" i="49"/>
  <c r="C13" i="49"/>
  <c r="C14" i="49" s="1"/>
  <c r="E6" i="49"/>
  <c r="E5" i="49"/>
  <c r="A7" i="51" l="1"/>
  <c r="C17" i="50"/>
  <c r="B16" i="50"/>
  <c r="H120" i="50"/>
  <c r="I119" i="50"/>
  <c r="I97" i="50"/>
  <c r="H98" i="50"/>
  <c r="B104" i="50"/>
  <c r="C105" i="50"/>
  <c r="H76" i="50"/>
  <c r="I75" i="50"/>
  <c r="H31" i="50"/>
  <c r="H32" i="50" s="1"/>
  <c r="B83" i="50"/>
  <c r="C84" i="50"/>
  <c r="B60" i="50"/>
  <c r="C61" i="50"/>
  <c r="C39" i="50"/>
  <c r="B38" i="50"/>
  <c r="I54" i="50"/>
  <c r="S54" i="50" s="1"/>
  <c r="S53" i="50"/>
  <c r="J53" i="50"/>
  <c r="T43" i="49"/>
  <c r="T51" i="49" s="1"/>
  <c r="T87" i="49"/>
  <c r="T19" i="49"/>
  <c r="U19" i="49"/>
  <c r="S20" i="49"/>
  <c r="T20" i="49"/>
  <c r="U20" i="49"/>
  <c r="S26" i="49"/>
  <c r="B40" i="46" s="1"/>
  <c r="T24" i="49"/>
  <c r="U24" i="49"/>
  <c r="S25" i="49"/>
  <c r="T25" i="49"/>
  <c r="U25" i="49"/>
  <c r="I52" i="49"/>
  <c r="M52" i="49"/>
  <c r="Q52" i="49"/>
  <c r="G74" i="49"/>
  <c r="K74" i="49"/>
  <c r="O74" i="49"/>
  <c r="I96" i="49"/>
  <c r="M96" i="49"/>
  <c r="Q96" i="49"/>
  <c r="G118" i="49"/>
  <c r="K118" i="49"/>
  <c r="O118" i="49"/>
  <c r="U43" i="49"/>
  <c r="U51" i="49" s="1"/>
  <c r="S65" i="49"/>
  <c r="S73" i="49" s="1"/>
  <c r="U87" i="49"/>
  <c r="U95" i="49" s="1"/>
  <c r="S109" i="49"/>
  <c r="S117" i="49" s="1"/>
  <c r="T65" i="49"/>
  <c r="T73" i="49" s="1"/>
  <c r="T109" i="49"/>
  <c r="T117" i="49" s="1"/>
  <c r="S43" i="49"/>
  <c r="H52" i="49"/>
  <c r="L52" i="49"/>
  <c r="P52" i="49"/>
  <c r="S48" i="49"/>
  <c r="T48" i="49"/>
  <c r="U65" i="49"/>
  <c r="U73" i="49" s="1"/>
  <c r="F74" i="49"/>
  <c r="F75" i="49" s="1"/>
  <c r="F76" i="49" s="1"/>
  <c r="J74" i="49"/>
  <c r="N74" i="49"/>
  <c r="S87" i="49"/>
  <c r="S95" i="49" s="1"/>
  <c r="H96" i="49"/>
  <c r="L96" i="49"/>
  <c r="P96" i="49"/>
  <c r="S92" i="49"/>
  <c r="T92" i="49"/>
  <c r="T96" i="49" s="1"/>
  <c r="U109" i="49"/>
  <c r="U117" i="49" s="1"/>
  <c r="F118" i="49"/>
  <c r="F119" i="49" s="1"/>
  <c r="F120" i="49" s="1"/>
  <c r="J118" i="49"/>
  <c r="N118" i="49"/>
  <c r="C15" i="49"/>
  <c r="B14" i="49"/>
  <c r="O29" i="49"/>
  <c r="O30" i="49"/>
  <c r="P29" i="49"/>
  <c r="P30" i="49"/>
  <c r="I30" i="49"/>
  <c r="I29" i="49"/>
  <c r="M30" i="49"/>
  <c r="M29" i="49"/>
  <c r="Q30" i="49"/>
  <c r="Q29" i="49"/>
  <c r="S51" i="49"/>
  <c r="B58" i="49"/>
  <c r="T95" i="49"/>
  <c r="B102" i="49"/>
  <c r="F30" i="49"/>
  <c r="F29" i="49"/>
  <c r="G29" i="49"/>
  <c r="G30" i="49"/>
  <c r="K29" i="49"/>
  <c r="K30" i="49"/>
  <c r="H29" i="49"/>
  <c r="H30" i="49"/>
  <c r="L29" i="49"/>
  <c r="L30" i="49"/>
  <c r="B36" i="49"/>
  <c r="B80" i="49"/>
  <c r="A14" i="49"/>
  <c r="A15" i="49"/>
  <c r="A16" i="49"/>
  <c r="A17" i="49"/>
  <c r="A20" i="49"/>
  <c r="A22" i="49"/>
  <c r="A25" i="49"/>
  <c r="A27" i="49"/>
  <c r="A30" i="49"/>
  <c r="A36" i="49"/>
  <c r="A40" i="49"/>
  <c r="A45" i="49"/>
  <c r="U48" i="49"/>
  <c r="A50" i="49"/>
  <c r="H51" i="49"/>
  <c r="L51" i="49"/>
  <c r="P51" i="49"/>
  <c r="F52" i="49"/>
  <c r="F53" i="49" s="1"/>
  <c r="J52" i="49"/>
  <c r="N52" i="49"/>
  <c r="A53" i="49"/>
  <c r="A55" i="49"/>
  <c r="A56" i="49"/>
  <c r="B57" i="49"/>
  <c r="A60" i="49"/>
  <c r="S70" i="49"/>
  <c r="F73" i="49"/>
  <c r="J73" i="49"/>
  <c r="N73" i="49"/>
  <c r="H74" i="49"/>
  <c r="L74" i="49"/>
  <c r="P74" i="49"/>
  <c r="A76" i="49"/>
  <c r="A80" i="49"/>
  <c r="A84" i="49"/>
  <c r="A89" i="49"/>
  <c r="U92" i="49"/>
  <c r="A94" i="49"/>
  <c r="H95" i="49"/>
  <c r="L95" i="49"/>
  <c r="P95" i="49"/>
  <c r="F96" i="49"/>
  <c r="F97" i="49" s="1"/>
  <c r="J96" i="49"/>
  <c r="N96" i="49"/>
  <c r="A97" i="49"/>
  <c r="A99" i="49"/>
  <c r="A100" i="49"/>
  <c r="B101" i="49"/>
  <c r="A104" i="49"/>
  <c r="S114" i="49"/>
  <c r="F117" i="49"/>
  <c r="J117" i="49"/>
  <c r="N117" i="49"/>
  <c r="H118" i="49"/>
  <c r="L118" i="49"/>
  <c r="P118" i="49"/>
  <c r="A120" i="49"/>
  <c r="A13" i="49"/>
  <c r="S19" i="49"/>
  <c r="J21" i="49"/>
  <c r="N21" i="49"/>
  <c r="S24" i="49"/>
  <c r="J26" i="49"/>
  <c r="T26" i="49" s="1"/>
  <c r="C40" i="46" s="1"/>
  <c r="N26" i="49"/>
  <c r="U26" i="49" s="1"/>
  <c r="D40" i="46" s="1"/>
  <c r="A32" i="49"/>
  <c r="A35" i="49"/>
  <c r="A39" i="49"/>
  <c r="A42" i="49"/>
  <c r="A44" i="49"/>
  <c r="A47" i="49"/>
  <c r="A49" i="49"/>
  <c r="I51" i="49"/>
  <c r="M51" i="49"/>
  <c r="Q51" i="49"/>
  <c r="A52" i="49"/>
  <c r="G52" i="49"/>
  <c r="K52" i="49"/>
  <c r="O52" i="49"/>
  <c r="A59" i="49"/>
  <c r="A63" i="49"/>
  <c r="A65" i="49"/>
  <c r="A68" i="49"/>
  <c r="A70" i="49"/>
  <c r="T70" i="49"/>
  <c r="A73" i="49"/>
  <c r="G73" i="49"/>
  <c r="K73" i="49"/>
  <c r="O73" i="49"/>
  <c r="I74" i="49"/>
  <c r="M74" i="49"/>
  <c r="Q74" i="49"/>
  <c r="A79" i="49"/>
  <c r="A83" i="49"/>
  <c r="A86" i="49"/>
  <c r="A88" i="49"/>
  <c r="A91" i="49"/>
  <c r="A93" i="49"/>
  <c r="I95" i="49"/>
  <c r="M95" i="49"/>
  <c r="Q95" i="49"/>
  <c r="A96" i="49"/>
  <c r="G96" i="49"/>
  <c r="K96" i="49"/>
  <c r="O96" i="49"/>
  <c r="A103" i="49"/>
  <c r="A107" i="49"/>
  <c r="A109" i="49"/>
  <c r="A112" i="49"/>
  <c r="A114" i="49"/>
  <c r="T114" i="49"/>
  <c r="A117" i="49"/>
  <c r="G117" i="49"/>
  <c r="K117" i="49"/>
  <c r="O117" i="49"/>
  <c r="I118" i="49"/>
  <c r="M118" i="49"/>
  <c r="Q118" i="49"/>
  <c r="B13" i="49"/>
  <c r="A19" i="49"/>
  <c r="A21" i="49"/>
  <c r="A24" i="49"/>
  <c r="A26" i="49"/>
  <c r="A29" i="49"/>
  <c r="B35" i="49"/>
  <c r="A38" i="49"/>
  <c r="A54" i="49"/>
  <c r="A58" i="49"/>
  <c r="A62" i="49"/>
  <c r="A67" i="49"/>
  <c r="U70" i="49"/>
  <c r="A72" i="49"/>
  <c r="A75" i="49"/>
  <c r="A77" i="49"/>
  <c r="A78" i="49"/>
  <c r="B79" i="49"/>
  <c r="A82" i="49"/>
  <c r="A98" i="49"/>
  <c r="A102" i="49"/>
  <c r="A106" i="49"/>
  <c r="A111" i="49"/>
  <c r="U114" i="49"/>
  <c r="A116" i="49"/>
  <c r="A119" i="49"/>
  <c r="A121" i="49"/>
  <c r="A122" i="49"/>
  <c r="A18" i="49"/>
  <c r="A23" i="49"/>
  <c r="A28" i="49"/>
  <c r="A31" i="49"/>
  <c r="A33" i="49"/>
  <c r="A34" i="49"/>
  <c r="A37" i="49"/>
  <c r="A41" i="49"/>
  <c r="A43" i="49"/>
  <c r="A46" i="49"/>
  <c r="A48" i="49"/>
  <c r="A51" i="49"/>
  <c r="A57" i="49"/>
  <c r="A61" i="49"/>
  <c r="A64" i="49"/>
  <c r="A66" i="49"/>
  <c r="A69" i="49"/>
  <c r="A71" i="49"/>
  <c r="A74" i="49"/>
  <c r="A81" i="49"/>
  <c r="A85" i="49"/>
  <c r="A87" i="49"/>
  <c r="A90" i="49"/>
  <c r="A92" i="49"/>
  <c r="A95" i="49"/>
  <c r="A101" i="49"/>
  <c r="A105" i="49"/>
  <c r="A108" i="49"/>
  <c r="A110" i="49"/>
  <c r="A113" i="49"/>
  <c r="A115" i="49"/>
  <c r="A118" i="49"/>
  <c r="S118" i="49" l="1"/>
  <c r="F31" i="49"/>
  <c r="A8" i="51"/>
  <c r="B17" i="50"/>
  <c r="C18" i="50"/>
  <c r="J54" i="50"/>
  <c r="K53" i="50"/>
  <c r="C40" i="50"/>
  <c r="B39" i="50"/>
  <c r="C85" i="50"/>
  <c r="B84" i="50"/>
  <c r="S97" i="50"/>
  <c r="I98" i="50"/>
  <c r="S98" i="50" s="1"/>
  <c r="J97" i="50"/>
  <c r="C106" i="50"/>
  <c r="B105" i="50"/>
  <c r="J119" i="50"/>
  <c r="I120" i="50"/>
  <c r="S120" i="50" s="1"/>
  <c r="S119" i="50"/>
  <c r="J75" i="50"/>
  <c r="S75" i="50"/>
  <c r="I76" i="50"/>
  <c r="S76" i="50" s="1"/>
  <c r="I31" i="50"/>
  <c r="C62" i="50"/>
  <c r="B61" i="50"/>
  <c r="G75" i="49"/>
  <c r="H75" i="49" s="1"/>
  <c r="U74" i="49"/>
  <c r="S21" i="49"/>
  <c r="T21" i="49"/>
  <c r="T52" i="49"/>
  <c r="T74" i="49"/>
  <c r="S52" i="49"/>
  <c r="G119" i="49"/>
  <c r="H119" i="49" s="1"/>
  <c r="U21" i="49"/>
  <c r="S74" i="49"/>
  <c r="S96" i="49"/>
  <c r="U118" i="49"/>
  <c r="T118" i="49"/>
  <c r="U96" i="49"/>
  <c r="U52" i="49"/>
  <c r="J30" i="49"/>
  <c r="J29" i="49"/>
  <c r="F98" i="49"/>
  <c r="G97" i="49"/>
  <c r="F32" i="49"/>
  <c r="F54" i="49"/>
  <c r="G53" i="49"/>
  <c r="B81" i="49"/>
  <c r="B37" i="49"/>
  <c r="B103" i="49"/>
  <c r="B59" i="49"/>
  <c r="N30" i="49"/>
  <c r="N29" i="49"/>
  <c r="C16" i="49"/>
  <c r="B15" i="49"/>
  <c r="G31" i="49" l="1"/>
  <c r="U29" i="49"/>
  <c r="D39" i="46"/>
  <c r="S30" i="49"/>
  <c r="B39" i="46"/>
  <c r="T29" i="49"/>
  <c r="C39" i="46"/>
  <c r="A9" i="51"/>
  <c r="B18" i="50"/>
  <c r="C19" i="50"/>
  <c r="K54" i="50"/>
  <c r="L53" i="50"/>
  <c r="C63" i="50"/>
  <c r="B62" i="50"/>
  <c r="J76" i="50"/>
  <c r="K75" i="50"/>
  <c r="J98" i="50"/>
  <c r="K97" i="50"/>
  <c r="B85" i="50"/>
  <c r="C86" i="50"/>
  <c r="J31" i="50"/>
  <c r="J32" i="50" s="1"/>
  <c r="C41" i="50"/>
  <c r="B40" i="50"/>
  <c r="J120" i="50"/>
  <c r="K119" i="50"/>
  <c r="I32" i="50"/>
  <c r="S32" i="50" s="1"/>
  <c r="S31" i="50"/>
  <c r="B45" i="46" s="1"/>
  <c r="C107" i="50"/>
  <c r="B106" i="50"/>
  <c r="S29" i="49"/>
  <c r="G76" i="49"/>
  <c r="U30" i="49"/>
  <c r="T30" i="49"/>
  <c r="G120" i="49"/>
  <c r="H120" i="49"/>
  <c r="I119" i="49"/>
  <c r="B104" i="49"/>
  <c r="B82" i="49"/>
  <c r="C17" i="49"/>
  <c r="B16" i="49"/>
  <c r="B60" i="49"/>
  <c r="B38" i="49"/>
  <c r="H76" i="49"/>
  <c r="I75" i="49"/>
  <c r="G98" i="49"/>
  <c r="H97" i="49"/>
  <c r="G32" i="49"/>
  <c r="G54" i="49"/>
  <c r="H53" i="49"/>
  <c r="H31" i="49" l="1"/>
  <c r="A10" i="51"/>
  <c r="C20" i="50"/>
  <c r="B19" i="50"/>
  <c r="M53" i="50"/>
  <c r="L54" i="50"/>
  <c r="B41" i="50"/>
  <c r="C42" i="50"/>
  <c r="L97" i="50"/>
  <c r="K98" i="50"/>
  <c r="L119" i="50"/>
  <c r="K120" i="50"/>
  <c r="C64" i="50"/>
  <c r="B63" i="50"/>
  <c r="C108" i="50"/>
  <c r="B107" i="50"/>
  <c r="C87" i="50"/>
  <c r="B86" i="50"/>
  <c r="L75" i="50"/>
  <c r="K76" i="50"/>
  <c r="K31" i="50"/>
  <c r="K32" i="50" s="1"/>
  <c r="H54" i="49"/>
  <c r="I53" i="49"/>
  <c r="H32" i="49"/>
  <c r="H98" i="49"/>
  <c r="I97" i="49"/>
  <c r="I120" i="49"/>
  <c r="S120" i="49" s="1"/>
  <c r="S119" i="49"/>
  <c r="J119" i="49"/>
  <c r="B39" i="49"/>
  <c r="B83" i="49"/>
  <c r="I76" i="49"/>
  <c r="S76" i="49" s="1"/>
  <c r="S75" i="49"/>
  <c r="J75" i="49"/>
  <c r="B61" i="49"/>
  <c r="C18" i="49"/>
  <c r="B17" i="49"/>
  <c r="B105" i="49"/>
  <c r="I31" i="49" l="1"/>
  <c r="A11" i="51"/>
  <c r="L31" i="50"/>
  <c r="L32" i="50" s="1"/>
  <c r="B20" i="50"/>
  <c r="C21" i="50"/>
  <c r="C88" i="50"/>
  <c r="B87" i="50"/>
  <c r="B64" i="50"/>
  <c r="C65" i="50"/>
  <c r="M97" i="50"/>
  <c r="L98" i="50"/>
  <c r="L76" i="50"/>
  <c r="M75" i="50"/>
  <c r="C109" i="50"/>
  <c r="B108" i="50"/>
  <c r="L120" i="50"/>
  <c r="M119" i="50"/>
  <c r="B42" i="50"/>
  <c r="C43" i="50"/>
  <c r="N53" i="50"/>
  <c r="T53" i="50"/>
  <c r="M54" i="50"/>
  <c r="T54" i="50" s="1"/>
  <c r="C19" i="49"/>
  <c r="B18" i="49"/>
  <c r="J76" i="49"/>
  <c r="K75" i="49"/>
  <c r="B40" i="49"/>
  <c r="J120" i="49"/>
  <c r="K119" i="49"/>
  <c r="B106" i="49"/>
  <c r="B62" i="49"/>
  <c r="S53" i="49"/>
  <c r="J53" i="49"/>
  <c r="I54" i="49"/>
  <c r="S54" i="49" s="1"/>
  <c r="B84" i="49"/>
  <c r="S97" i="49"/>
  <c r="J97" i="49"/>
  <c r="I98" i="49"/>
  <c r="S98" i="49" s="1"/>
  <c r="J31" i="49" l="1"/>
  <c r="A12" i="51"/>
  <c r="B21" i="50"/>
  <c r="C22" i="50"/>
  <c r="C44" i="50"/>
  <c r="B43" i="50"/>
  <c r="C66" i="50"/>
  <c r="B65" i="50"/>
  <c r="M120" i="50"/>
  <c r="T120" i="50" s="1"/>
  <c r="T119" i="50"/>
  <c r="N119" i="50"/>
  <c r="M76" i="50"/>
  <c r="T76" i="50" s="1"/>
  <c r="T75" i="50"/>
  <c r="N75" i="50"/>
  <c r="M31" i="50"/>
  <c r="N54" i="50"/>
  <c r="O53" i="50"/>
  <c r="B109" i="50"/>
  <c r="C110" i="50"/>
  <c r="T97" i="50"/>
  <c r="N97" i="50"/>
  <c r="M98" i="50"/>
  <c r="T98" i="50" s="1"/>
  <c r="C89" i="50"/>
  <c r="B88" i="50"/>
  <c r="J32" i="49"/>
  <c r="J54" i="49"/>
  <c r="K53" i="49"/>
  <c r="B41" i="49"/>
  <c r="B85" i="49"/>
  <c r="B63" i="49"/>
  <c r="L119" i="49"/>
  <c r="K120" i="49"/>
  <c r="L75" i="49"/>
  <c r="K76" i="49"/>
  <c r="J98" i="49"/>
  <c r="K97" i="49"/>
  <c r="I32" i="49"/>
  <c r="S32" i="49" s="1"/>
  <c r="S31" i="49"/>
  <c r="B37" i="46" s="1"/>
  <c r="B107" i="49"/>
  <c r="B19" i="49"/>
  <c r="C20" i="49"/>
  <c r="K31" i="49" l="1"/>
  <c r="A13" i="51"/>
  <c r="N31" i="50"/>
  <c r="N32" i="50" s="1"/>
  <c r="B22" i="50"/>
  <c r="C23" i="50"/>
  <c r="O54" i="50"/>
  <c r="P53" i="50"/>
  <c r="C67" i="50"/>
  <c r="B66" i="50"/>
  <c r="C90" i="50"/>
  <c r="B89" i="50"/>
  <c r="B110" i="50"/>
  <c r="C111" i="50"/>
  <c r="N76" i="50"/>
  <c r="O75" i="50"/>
  <c r="N98" i="50"/>
  <c r="O97" i="50"/>
  <c r="M32" i="50"/>
  <c r="T32" i="50" s="1"/>
  <c r="T31" i="50"/>
  <c r="N120" i="50"/>
  <c r="O119" i="50"/>
  <c r="C45" i="50"/>
  <c r="B44" i="50"/>
  <c r="B20" i="49"/>
  <c r="C21" i="49"/>
  <c r="L76" i="49"/>
  <c r="M75" i="49"/>
  <c r="L120" i="49"/>
  <c r="M119" i="49"/>
  <c r="B86" i="49"/>
  <c r="B42" i="49"/>
  <c r="K98" i="49"/>
  <c r="L97" i="49"/>
  <c r="B64" i="49"/>
  <c r="K32" i="49"/>
  <c r="K54" i="49"/>
  <c r="L53" i="49"/>
  <c r="L31" i="49" s="1"/>
  <c r="B108" i="49"/>
  <c r="A14" i="51" l="1"/>
  <c r="O31" i="50"/>
  <c r="O32" i="50" s="1"/>
  <c r="B23" i="50"/>
  <c r="C24" i="50"/>
  <c r="C46" i="50"/>
  <c r="B45" i="50"/>
  <c r="C91" i="50"/>
  <c r="B90" i="50"/>
  <c r="Q53" i="50"/>
  <c r="P54" i="50"/>
  <c r="C68" i="50"/>
  <c r="B67" i="50"/>
  <c r="P119" i="50"/>
  <c r="O120" i="50"/>
  <c r="P75" i="50"/>
  <c r="O76" i="50"/>
  <c r="P97" i="50"/>
  <c r="O98" i="50"/>
  <c r="C112" i="50"/>
  <c r="B111" i="50"/>
  <c r="B109" i="49"/>
  <c r="M120" i="49"/>
  <c r="T120" i="49" s="1"/>
  <c r="T119" i="49"/>
  <c r="N119" i="49"/>
  <c r="B65" i="49"/>
  <c r="L98" i="49"/>
  <c r="M97" i="49"/>
  <c r="B43" i="49"/>
  <c r="B87" i="49"/>
  <c r="M76" i="49"/>
  <c r="T76" i="49" s="1"/>
  <c r="T75" i="49"/>
  <c r="N75" i="49"/>
  <c r="B21" i="49"/>
  <c r="C22" i="49"/>
  <c r="L54" i="49"/>
  <c r="M53" i="49"/>
  <c r="M31" i="49" s="1"/>
  <c r="L32" i="49"/>
  <c r="P31" i="50" l="1"/>
  <c r="P32" i="50" s="1"/>
  <c r="A15" i="51"/>
  <c r="C25" i="50"/>
  <c r="B24" i="50"/>
  <c r="C69" i="50"/>
  <c r="B68" i="50"/>
  <c r="P98" i="50"/>
  <c r="Q97" i="50"/>
  <c r="Q119" i="50"/>
  <c r="P120" i="50"/>
  <c r="U53" i="50"/>
  <c r="Q54" i="50"/>
  <c r="U54" i="50" s="1"/>
  <c r="B112" i="50"/>
  <c r="C113" i="50"/>
  <c r="Q75" i="50"/>
  <c r="Q31" i="50" s="1"/>
  <c r="P76" i="50"/>
  <c r="C92" i="50"/>
  <c r="B91" i="50"/>
  <c r="C47" i="50"/>
  <c r="B46" i="50"/>
  <c r="B88" i="49"/>
  <c r="B44" i="49"/>
  <c r="B66" i="49"/>
  <c r="N97" i="49"/>
  <c r="M98" i="49"/>
  <c r="T98" i="49" s="1"/>
  <c r="T97" i="49"/>
  <c r="N120" i="49"/>
  <c r="O119" i="49"/>
  <c r="N53" i="49"/>
  <c r="M54" i="49"/>
  <c r="T54" i="49" s="1"/>
  <c r="T53" i="49"/>
  <c r="C23" i="49"/>
  <c r="B22" i="49"/>
  <c r="N76" i="49"/>
  <c r="O75" i="49"/>
  <c r="B110" i="49"/>
  <c r="N31" i="49" l="1"/>
  <c r="A16" i="51"/>
  <c r="C26" i="50"/>
  <c r="B25" i="50"/>
  <c r="B92" i="50"/>
  <c r="C93" i="50"/>
  <c r="U119" i="50"/>
  <c r="Q120" i="50"/>
  <c r="U120" i="50" s="1"/>
  <c r="B69" i="50"/>
  <c r="C70" i="50"/>
  <c r="B47" i="50"/>
  <c r="C48" i="50"/>
  <c r="U75" i="50"/>
  <c r="Q76" i="50"/>
  <c r="U76" i="50" s="1"/>
  <c r="U97" i="50"/>
  <c r="Q98" i="50"/>
  <c r="U98" i="50" s="1"/>
  <c r="U31" i="50"/>
  <c r="Q32" i="50"/>
  <c r="U32" i="50" s="1"/>
  <c r="C114" i="50"/>
  <c r="B113" i="50"/>
  <c r="C24" i="49"/>
  <c r="B23" i="49"/>
  <c r="N32" i="49"/>
  <c r="N54" i="49"/>
  <c r="O53" i="49"/>
  <c r="B45" i="49"/>
  <c r="P75" i="49"/>
  <c r="O76" i="49"/>
  <c r="B111" i="49"/>
  <c r="N98" i="49"/>
  <c r="O97" i="49"/>
  <c r="B89" i="49"/>
  <c r="M32" i="49"/>
  <c r="T32" i="49" s="1"/>
  <c r="T31" i="49"/>
  <c r="C37" i="46" s="1"/>
  <c r="P119" i="49"/>
  <c r="O120" i="49"/>
  <c r="B67" i="49"/>
  <c r="O31" i="49" l="1"/>
  <c r="A17" i="51"/>
  <c r="B26" i="50"/>
  <c r="C27" i="50"/>
  <c r="B48" i="50"/>
  <c r="C49" i="50"/>
  <c r="B70" i="50"/>
  <c r="C71" i="50"/>
  <c r="C94" i="50"/>
  <c r="B93" i="50"/>
  <c r="C115" i="50"/>
  <c r="B114" i="50"/>
  <c r="B90" i="49"/>
  <c r="B112" i="49"/>
  <c r="P76" i="49"/>
  <c r="Q75" i="49"/>
  <c r="B46" i="49"/>
  <c r="O98" i="49"/>
  <c r="P97" i="49"/>
  <c r="O32" i="49"/>
  <c r="O54" i="49"/>
  <c r="P53" i="49"/>
  <c r="B24" i="49"/>
  <c r="C25" i="49"/>
  <c r="B68" i="49"/>
  <c r="P120" i="49"/>
  <c r="Q119" i="49"/>
  <c r="P31" i="49" l="1"/>
  <c r="A18" i="51"/>
  <c r="C28" i="50"/>
  <c r="B27" i="50"/>
  <c r="C72" i="50"/>
  <c r="B71" i="50"/>
  <c r="C50" i="50"/>
  <c r="B49" i="50"/>
  <c r="B115" i="50"/>
  <c r="C116" i="50"/>
  <c r="C95" i="50"/>
  <c r="B94" i="50"/>
  <c r="P98" i="49"/>
  <c r="Q97" i="49"/>
  <c r="B25" i="49"/>
  <c r="C26" i="49"/>
  <c r="B91" i="49"/>
  <c r="U75" i="49"/>
  <c r="Q76" i="49"/>
  <c r="U76" i="49" s="1"/>
  <c r="B113" i="49"/>
  <c r="U119" i="49"/>
  <c r="Q120" i="49"/>
  <c r="U120" i="49" s="1"/>
  <c r="B69" i="49"/>
  <c r="P54" i="49"/>
  <c r="Q53" i="49"/>
  <c r="Q31" i="49" s="1"/>
  <c r="P32" i="49"/>
  <c r="B47" i="49"/>
  <c r="E6" i="41"/>
  <c r="E6" i="25"/>
  <c r="U35" i="41"/>
  <c r="D26" i="46" s="1"/>
  <c r="U587" i="41"/>
  <c r="U563" i="41"/>
  <c r="U539" i="41"/>
  <c r="U515" i="41"/>
  <c r="U491" i="41"/>
  <c r="U467" i="41"/>
  <c r="U443" i="41"/>
  <c r="U419" i="41"/>
  <c r="U395" i="41"/>
  <c r="U371" i="41"/>
  <c r="U347" i="41"/>
  <c r="U323" i="41"/>
  <c r="U299" i="41"/>
  <c r="U275" i="41"/>
  <c r="U251" i="41"/>
  <c r="U227" i="41"/>
  <c r="U203" i="41"/>
  <c r="U179" i="41"/>
  <c r="U155" i="41"/>
  <c r="U131" i="41"/>
  <c r="U107" i="41"/>
  <c r="U83" i="41"/>
  <c r="U59" i="41"/>
  <c r="C61" i="41"/>
  <c r="B61" i="41" s="1"/>
  <c r="A19" i="51" l="1"/>
  <c r="B28" i="50"/>
  <c r="C29" i="50"/>
  <c r="C117" i="50"/>
  <c r="B116" i="50"/>
  <c r="C51" i="50"/>
  <c r="B50" i="50"/>
  <c r="C96" i="50"/>
  <c r="B95" i="50"/>
  <c r="C73" i="50"/>
  <c r="B72" i="50"/>
  <c r="U53" i="49"/>
  <c r="Q54" i="49"/>
  <c r="U54" i="49" s="1"/>
  <c r="B48" i="49"/>
  <c r="B92" i="49"/>
  <c r="B26" i="49"/>
  <c r="C27" i="49"/>
  <c r="U97" i="49"/>
  <c r="Q98" i="49"/>
  <c r="U98" i="49" s="1"/>
  <c r="B70" i="49"/>
  <c r="B114" i="49"/>
  <c r="C62" i="41"/>
  <c r="C63" i="41" s="1"/>
  <c r="A20" i="51" l="1"/>
  <c r="B29" i="50"/>
  <c r="C30" i="50"/>
  <c r="B96" i="50"/>
  <c r="C97" i="50"/>
  <c r="C74" i="50"/>
  <c r="B73" i="50"/>
  <c r="B51" i="50"/>
  <c r="C52" i="50"/>
  <c r="B117" i="50"/>
  <c r="C118" i="50"/>
  <c r="B93" i="49"/>
  <c r="B71" i="49"/>
  <c r="C28" i="49"/>
  <c r="B27" i="49"/>
  <c r="B49" i="49"/>
  <c r="Q32" i="49"/>
  <c r="U32" i="49" s="1"/>
  <c r="U31" i="49"/>
  <c r="D37" i="46" s="1"/>
  <c r="B115" i="49"/>
  <c r="B62" i="41"/>
  <c r="C64" i="41"/>
  <c r="B63" i="41"/>
  <c r="B649" i="25"/>
  <c r="B648" i="25"/>
  <c r="B647" i="25"/>
  <c r="B646" i="25"/>
  <c r="B645" i="25"/>
  <c r="B644" i="25"/>
  <c r="B643" i="25"/>
  <c r="B642" i="25"/>
  <c r="Q35" i="25"/>
  <c r="U35" i="25" s="1"/>
  <c r="D16" i="46" s="1"/>
  <c r="P35" i="25"/>
  <c r="O35" i="25"/>
  <c r="N35" i="25"/>
  <c r="M35" i="25"/>
  <c r="T35" i="25" s="1"/>
  <c r="C16" i="46" s="1"/>
  <c r="L35" i="25"/>
  <c r="K35" i="25"/>
  <c r="J35" i="25"/>
  <c r="I35" i="25"/>
  <c r="S35" i="25" s="1"/>
  <c r="B16" i="46" s="1"/>
  <c r="H35" i="25"/>
  <c r="G35" i="25"/>
  <c r="F35" i="25"/>
  <c r="C611" i="25"/>
  <c r="C612" i="25" s="1"/>
  <c r="C613" i="25" s="1"/>
  <c r="C614" i="25" s="1"/>
  <c r="C615" i="25" s="1"/>
  <c r="C616" i="25" s="1"/>
  <c r="C617" i="25" s="1"/>
  <c r="C618" i="25" s="1"/>
  <c r="C619" i="25" s="1"/>
  <c r="C620" i="25" s="1"/>
  <c r="C621" i="25" s="1"/>
  <c r="C622" i="25" s="1"/>
  <c r="C623" i="25" s="1"/>
  <c r="C624" i="25" s="1"/>
  <c r="C625" i="25" s="1"/>
  <c r="C626" i="25" s="1"/>
  <c r="C627" i="25" s="1"/>
  <c r="C628" i="25" s="1"/>
  <c r="C629" i="25" s="1"/>
  <c r="C630" i="25" s="1"/>
  <c r="C631" i="25" s="1"/>
  <c r="C632" i="25" s="1"/>
  <c r="C585" i="25"/>
  <c r="C586" i="25" s="1"/>
  <c r="C587" i="25" s="1"/>
  <c r="C588" i="25" s="1"/>
  <c r="C589" i="25" s="1"/>
  <c r="C590" i="25" s="1"/>
  <c r="C591" i="25" s="1"/>
  <c r="C592" i="25" s="1"/>
  <c r="C593" i="25" s="1"/>
  <c r="C594" i="25" s="1"/>
  <c r="C595" i="25" s="1"/>
  <c r="C596" i="25" s="1"/>
  <c r="C597" i="25" s="1"/>
  <c r="C598" i="25" s="1"/>
  <c r="C599" i="25" s="1"/>
  <c r="C600" i="25" s="1"/>
  <c r="C601" i="25" s="1"/>
  <c r="C602" i="25" s="1"/>
  <c r="C603" i="25" s="1"/>
  <c r="C604" i="25" s="1"/>
  <c r="C605" i="25" s="1"/>
  <c r="C606" i="25" s="1"/>
  <c r="C559" i="25"/>
  <c r="C560" i="25" s="1"/>
  <c r="C561" i="25" s="1"/>
  <c r="C562" i="25" s="1"/>
  <c r="C563" i="25" s="1"/>
  <c r="C564" i="25" s="1"/>
  <c r="C565" i="25" s="1"/>
  <c r="C566" i="25" s="1"/>
  <c r="C567" i="25" s="1"/>
  <c r="C568" i="25" s="1"/>
  <c r="C569" i="25" s="1"/>
  <c r="C570" i="25" s="1"/>
  <c r="C571" i="25" s="1"/>
  <c r="C572" i="25" s="1"/>
  <c r="C573" i="25" s="1"/>
  <c r="C574" i="25" s="1"/>
  <c r="C575" i="25" s="1"/>
  <c r="C576" i="25" s="1"/>
  <c r="C577" i="25" s="1"/>
  <c r="C578" i="25" s="1"/>
  <c r="C579" i="25" s="1"/>
  <c r="C580" i="25" s="1"/>
  <c r="C533" i="25"/>
  <c r="C534" i="25" s="1"/>
  <c r="C535" i="25" s="1"/>
  <c r="C536" i="25" s="1"/>
  <c r="C537" i="25" s="1"/>
  <c r="C538" i="25" s="1"/>
  <c r="C539" i="25" s="1"/>
  <c r="C540" i="25" s="1"/>
  <c r="C541" i="25" s="1"/>
  <c r="C542" i="25" s="1"/>
  <c r="C543" i="25" s="1"/>
  <c r="C544" i="25" s="1"/>
  <c r="C545" i="25" s="1"/>
  <c r="C546" i="25" s="1"/>
  <c r="C547" i="25" s="1"/>
  <c r="C548" i="25" s="1"/>
  <c r="C549" i="25" s="1"/>
  <c r="C550" i="25" s="1"/>
  <c r="C551" i="25" s="1"/>
  <c r="C552" i="25" s="1"/>
  <c r="C553" i="25" s="1"/>
  <c r="C554" i="25" s="1"/>
  <c r="C507" i="25"/>
  <c r="C508" i="25" s="1"/>
  <c r="C509" i="25" s="1"/>
  <c r="C510" i="25" s="1"/>
  <c r="C511" i="25" s="1"/>
  <c r="C512" i="25" s="1"/>
  <c r="C513" i="25" s="1"/>
  <c r="C514" i="25" s="1"/>
  <c r="C515" i="25" s="1"/>
  <c r="C516" i="25" s="1"/>
  <c r="C517" i="25" s="1"/>
  <c r="C518" i="25" s="1"/>
  <c r="C519" i="25" s="1"/>
  <c r="C520" i="25" s="1"/>
  <c r="C521" i="25" s="1"/>
  <c r="C522" i="25" s="1"/>
  <c r="C523" i="25" s="1"/>
  <c r="C524" i="25" s="1"/>
  <c r="C525" i="25" s="1"/>
  <c r="C526" i="25" s="1"/>
  <c r="C527" i="25" s="1"/>
  <c r="C528" i="25" s="1"/>
  <c r="C481" i="25"/>
  <c r="C482" i="25" s="1"/>
  <c r="C483" i="25" s="1"/>
  <c r="C484" i="25" s="1"/>
  <c r="C485" i="25" s="1"/>
  <c r="C486" i="25" s="1"/>
  <c r="C487" i="25" s="1"/>
  <c r="C488" i="25" s="1"/>
  <c r="C489" i="25" s="1"/>
  <c r="C490" i="25" s="1"/>
  <c r="C491" i="25" s="1"/>
  <c r="C492" i="25" s="1"/>
  <c r="C493" i="25" s="1"/>
  <c r="C494" i="25" s="1"/>
  <c r="C495" i="25" s="1"/>
  <c r="C496" i="25" s="1"/>
  <c r="C497" i="25" s="1"/>
  <c r="C498" i="25" s="1"/>
  <c r="C499" i="25" s="1"/>
  <c r="C500" i="25" s="1"/>
  <c r="C501" i="25" s="1"/>
  <c r="C502" i="25" s="1"/>
  <c r="C455" i="25"/>
  <c r="C456" i="25" s="1"/>
  <c r="C457" i="25" s="1"/>
  <c r="C458" i="25" s="1"/>
  <c r="C459" i="25" s="1"/>
  <c r="C460" i="25" s="1"/>
  <c r="C461" i="25" s="1"/>
  <c r="C462" i="25" s="1"/>
  <c r="C463" i="25" s="1"/>
  <c r="C464" i="25" s="1"/>
  <c r="C465" i="25" s="1"/>
  <c r="C466" i="25" s="1"/>
  <c r="C467" i="25" s="1"/>
  <c r="C468" i="25" s="1"/>
  <c r="C469" i="25" s="1"/>
  <c r="C470" i="25" s="1"/>
  <c r="C471" i="25" s="1"/>
  <c r="C472" i="25" s="1"/>
  <c r="C473" i="25" s="1"/>
  <c r="C474" i="25" s="1"/>
  <c r="C475" i="25" s="1"/>
  <c r="C476" i="25" s="1"/>
  <c r="C429" i="25"/>
  <c r="C430" i="25" s="1"/>
  <c r="C431" i="25" s="1"/>
  <c r="C432" i="25" s="1"/>
  <c r="C433" i="25" s="1"/>
  <c r="C434" i="25" s="1"/>
  <c r="C435" i="25" s="1"/>
  <c r="C436" i="25" s="1"/>
  <c r="C437" i="25" s="1"/>
  <c r="C438" i="25" s="1"/>
  <c r="C439" i="25" s="1"/>
  <c r="C440" i="25" s="1"/>
  <c r="C441" i="25" s="1"/>
  <c r="C442" i="25" s="1"/>
  <c r="C443" i="25" s="1"/>
  <c r="C444" i="25" s="1"/>
  <c r="C445" i="25" s="1"/>
  <c r="C446" i="25" s="1"/>
  <c r="C447" i="25" s="1"/>
  <c r="C448" i="25" s="1"/>
  <c r="C449" i="25" s="1"/>
  <c r="C450" i="25" s="1"/>
  <c r="C403" i="25"/>
  <c r="C404" i="25" s="1"/>
  <c r="C405" i="25" s="1"/>
  <c r="C406" i="25" s="1"/>
  <c r="C407" i="25" s="1"/>
  <c r="C408" i="25" s="1"/>
  <c r="C409" i="25" s="1"/>
  <c r="C410" i="25" s="1"/>
  <c r="C411" i="25" s="1"/>
  <c r="C412" i="25" s="1"/>
  <c r="C413" i="25" s="1"/>
  <c r="C414" i="25" s="1"/>
  <c r="C415" i="25" s="1"/>
  <c r="C416" i="25" s="1"/>
  <c r="C417" i="25" s="1"/>
  <c r="C418" i="25" s="1"/>
  <c r="C419" i="25" s="1"/>
  <c r="C420" i="25" s="1"/>
  <c r="C421" i="25" s="1"/>
  <c r="C422" i="25" s="1"/>
  <c r="C423" i="25" s="1"/>
  <c r="C424" i="25" s="1"/>
  <c r="C377" i="25"/>
  <c r="C378" i="25" s="1"/>
  <c r="C379" i="25" s="1"/>
  <c r="C380" i="25" s="1"/>
  <c r="C381" i="25" s="1"/>
  <c r="C382" i="25" s="1"/>
  <c r="C383" i="25" s="1"/>
  <c r="C384" i="25" s="1"/>
  <c r="C385" i="25" s="1"/>
  <c r="C386" i="25" s="1"/>
  <c r="C387" i="25" s="1"/>
  <c r="C388" i="25" s="1"/>
  <c r="C389" i="25" s="1"/>
  <c r="C390" i="25" s="1"/>
  <c r="C391" i="25" s="1"/>
  <c r="C392" i="25" s="1"/>
  <c r="C393" i="25" s="1"/>
  <c r="C394" i="25" s="1"/>
  <c r="C395" i="25" s="1"/>
  <c r="C396" i="25" s="1"/>
  <c r="C397" i="25" s="1"/>
  <c r="C398" i="25" s="1"/>
  <c r="C351" i="25"/>
  <c r="C352" i="25" s="1"/>
  <c r="C353" i="25" s="1"/>
  <c r="C354" i="25" s="1"/>
  <c r="C355" i="25" s="1"/>
  <c r="C356" i="25" s="1"/>
  <c r="C357" i="25" s="1"/>
  <c r="C358" i="25" s="1"/>
  <c r="C359" i="25" s="1"/>
  <c r="C360" i="25" s="1"/>
  <c r="C361" i="25" s="1"/>
  <c r="C362" i="25" s="1"/>
  <c r="C363" i="25" s="1"/>
  <c r="C364" i="25" s="1"/>
  <c r="C365" i="25" s="1"/>
  <c r="C366" i="25" s="1"/>
  <c r="C367" i="25" s="1"/>
  <c r="C368" i="25" s="1"/>
  <c r="C369" i="25" s="1"/>
  <c r="C370" i="25" s="1"/>
  <c r="C371" i="25" s="1"/>
  <c r="C372" i="25" s="1"/>
  <c r="C325" i="25"/>
  <c r="C326" i="25" s="1"/>
  <c r="C327" i="25" s="1"/>
  <c r="C328" i="25" s="1"/>
  <c r="C329" i="25" s="1"/>
  <c r="C330" i="25" s="1"/>
  <c r="C331" i="25" s="1"/>
  <c r="C332" i="25" s="1"/>
  <c r="C333" i="25" s="1"/>
  <c r="C334" i="25" s="1"/>
  <c r="C335" i="25" s="1"/>
  <c r="C336" i="25" s="1"/>
  <c r="C337" i="25" s="1"/>
  <c r="C338" i="25" s="1"/>
  <c r="C339" i="25" s="1"/>
  <c r="C340" i="25" s="1"/>
  <c r="C341" i="25" s="1"/>
  <c r="C342" i="25" s="1"/>
  <c r="C343" i="25" s="1"/>
  <c r="C344" i="25" s="1"/>
  <c r="C345" i="25" s="1"/>
  <c r="C346" i="25" s="1"/>
  <c r="C299" i="25"/>
  <c r="C273" i="25"/>
  <c r="C247" i="25"/>
  <c r="C221" i="25"/>
  <c r="C195" i="25"/>
  <c r="C169" i="25"/>
  <c r="C143" i="25"/>
  <c r="C117" i="25"/>
  <c r="C91" i="25"/>
  <c r="C65" i="25"/>
  <c r="C39" i="25"/>
  <c r="A21" i="51" l="1"/>
  <c r="B30" i="50"/>
  <c r="C31" i="50"/>
  <c r="B97" i="50"/>
  <c r="C98" i="50"/>
  <c r="C119" i="50"/>
  <c r="B118" i="50"/>
  <c r="C53" i="50"/>
  <c r="B52" i="50"/>
  <c r="C75" i="50"/>
  <c r="B74" i="50"/>
  <c r="B116" i="49"/>
  <c r="B50" i="49"/>
  <c r="C29" i="49"/>
  <c r="B28" i="49"/>
  <c r="B72" i="49"/>
  <c r="B94" i="49"/>
  <c r="C65" i="41"/>
  <c r="B64" i="41"/>
  <c r="C451" i="25"/>
  <c r="C452" i="25" s="1"/>
  <c r="C453" i="25" s="1"/>
  <c r="C454" i="25" s="1"/>
  <c r="B454" i="25" s="1"/>
  <c r="C581" i="25"/>
  <c r="C582" i="25" s="1"/>
  <c r="C583" i="25" s="1"/>
  <c r="C584" i="25" s="1"/>
  <c r="B584" i="25" s="1"/>
  <c r="C555" i="25"/>
  <c r="C556" i="25" s="1"/>
  <c r="C557" i="25" s="1"/>
  <c r="C558" i="25" s="1"/>
  <c r="B558" i="25" s="1"/>
  <c r="C477" i="25"/>
  <c r="C478" i="25" s="1"/>
  <c r="C479" i="25" s="1"/>
  <c r="C480" i="25" s="1"/>
  <c r="B480" i="25" s="1"/>
  <c r="C399" i="25"/>
  <c r="C400" i="25" s="1"/>
  <c r="C401" i="25" s="1"/>
  <c r="C402" i="25" s="1"/>
  <c r="B402" i="25" s="1"/>
  <c r="C503" i="25"/>
  <c r="C504" i="25" s="1"/>
  <c r="C505" i="25" s="1"/>
  <c r="C506" i="25" s="1"/>
  <c r="B506" i="25" s="1"/>
  <c r="C607" i="25"/>
  <c r="C608" i="25" s="1"/>
  <c r="C609" i="25" s="1"/>
  <c r="C610" i="25" s="1"/>
  <c r="B610" i="25" s="1"/>
  <c r="C347" i="25"/>
  <c r="C348" i="25" s="1"/>
  <c r="C349" i="25" s="1"/>
  <c r="C350" i="25" s="1"/>
  <c r="B350" i="25" s="1"/>
  <c r="C373" i="25"/>
  <c r="C374" i="25" s="1"/>
  <c r="C375" i="25" s="1"/>
  <c r="C376" i="25" s="1"/>
  <c r="B376" i="25" s="1"/>
  <c r="C425" i="25"/>
  <c r="C426" i="25" s="1"/>
  <c r="C427" i="25" s="1"/>
  <c r="C428" i="25" s="1"/>
  <c r="B428" i="25" s="1"/>
  <c r="C529" i="25"/>
  <c r="C530" i="25" s="1"/>
  <c r="C531" i="25" s="1"/>
  <c r="C532" i="25" s="1"/>
  <c r="B532" i="25" s="1"/>
  <c r="C633" i="25"/>
  <c r="C634" i="25" s="1"/>
  <c r="C635" i="25" s="1"/>
  <c r="C636" i="25" s="1"/>
  <c r="B636" i="25" s="1"/>
  <c r="B562" i="25"/>
  <c r="B570" i="25"/>
  <c r="B542" i="25"/>
  <c r="B578" i="25"/>
  <c r="B436" i="25"/>
  <c r="B576" i="25"/>
  <c r="B568" i="25"/>
  <c r="B560" i="25"/>
  <c r="B534" i="25"/>
  <c r="B574" i="25"/>
  <c r="B566" i="25"/>
  <c r="B452" i="25"/>
  <c r="B366" i="25"/>
  <c r="B580" i="25"/>
  <c r="B572" i="25"/>
  <c r="B564" i="25"/>
  <c r="B550" i="25"/>
  <c r="B444" i="25"/>
  <c r="B358" i="25"/>
  <c r="B627" i="25"/>
  <c r="B621" i="25"/>
  <c r="B613" i="25"/>
  <c r="B552" i="25"/>
  <c r="B544" i="25"/>
  <c r="B536" i="25"/>
  <c r="B531" i="25"/>
  <c r="B527" i="25"/>
  <c r="B525" i="25"/>
  <c r="B523" i="25"/>
  <c r="B521" i="25"/>
  <c r="B519" i="25"/>
  <c r="B517" i="25"/>
  <c r="B515" i="25"/>
  <c r="B513" i="25"/>
  <c r="B511" i="25"/>
  <c r="B509" i="25"/>
  <c r="B507" i="25"/>
  <c r="B476" i="25"/>
  <c r="B474" i="25"/>
  <c r="B472" i="25"/>
  <c r="B470" i="25"/>
  <c r="B468" i="25"/>
  <c r="B466" i="25"/>
  <c r="B464" i="25"/>
  <c r="B462" i="25"/>
  <c r="B460" i="25"/>
  <c r="B458" i="25"/>
  <c r="B456" i="25"/>
  <c r="B446" i="25"/>
  <c r="B438" i="25"/>
  <c r="B430" i="25"/>
  <c r="B422" i="25"/>
  <c r="B414" i="25"/>
  <c r="B406" i="25"/>
  <c r="B368" i="25"/>
  <c r="B360" i="25"/>
  <c r="B352" i="25"/>
  <c r="B631" i="25"/>
  <c r="B625" i="25"/>
  <c r="B619" i="25"/>
  <c r="B611" i="25"/>
  <c r="B404" i="25"/>
  <c r="B632" i="25"/>
  <c r="B630" i="25"/>
  <c r="B628" i="25"/>
  <c r="B626" i="25"/>
  <c r="B624" i="25"/>
  <c r="B622" i="25"/>
  <c r="B620" i="25"/>
  <c r="B618" i="25"/>
  <c r="B616" i="25"/>
  <c r="B614" i="25"/>
  <c r="B612" i="25"/>
  <c r="B579" i="25"/>
  <c r="B577" i="25"/>
  <c r="B575" i="25"/>
  <c r="B573" i="25"/>
  <c r="B571" i="25"/>
  <c r="B569" i="25"/>
  <c r="B567" i="25"/>
  <c r="B565" i="25"/>
  <c r="B563" i="25"/>
  <c r="B561" i="25"/>
  <c r="B559" i="25"/>
  <c r="B554" i="25"/>
  <c r="B546" i="25"/>
  <c r="B538" i="25"/>
  <c r="B448" i="25"/>
  <c r="B440" i="25"/>
  <c r="B432" i="25"/>
  <c r="B424" i="25"/>
  <c r="B416" i="25"/>
  <c r="B408" i="25"/>
  <c r="B370" i="25"/>
  <c r="B362" i="25"/>
  <c r="B354" i="25"/>
  <c r="B629" i="25"/>
  <c r="B623" i="25"/>
  <c r="B617" i="25"/>
  <c r="B615" i="25"/>
  <c r="B420" i="25"/>
  <c r="B412" i="25"/>
  <c r="B548" i="25"/>
  <c r="B540" i="25"/>
  <c r="B528" i="25"/>
  <c r="B526" i="25"/>
  <c r="B524" i="25"/>
  <c r="B522" i="25"/>
  <c r="B520" i="25"/>
  <c r="B518" i="25"/>
  <c r="B516" i="25"/>
  <c r="B514" i="25"/>
  <c r="B512" i="25"/>
  <c r="B510" i="25"/>
  <c r="B508" i="25"/>
  <c r="B477" i="25"/>
  <c r="B475" i="25"/>
  <c r="B473" i="25"/>
  <c r="B471" i="25"/>
  <c r="B469" i="25"/>
  <c r="B467" i="25"/>
  <c r="B465" i="25"/>
  <c r="B463" i="25"/>
  <c r="B461" i="25"/>
  <c r="B459" i="25"/>
  <c r="B457" i="25"/>
  <c r="B455" i="25"/>
  <c r="B450" i="25"/>
  <c r="B442" i="25"/>
  <c r="B434" i="25"/>
  <c r="B418" i="25"/>
  <c r="B410" i="25"/>
  <c r="B372" i="25"/>
  <c r="B364" i="25"/>
  <c r="B356" i="25"/>
  <c r="C66" i="25"/>
  <c r="B65" i="25"/>
  <c r="B604" i="25"/>
  <c r="B600" i="25"/>
  <c r="B594" i="25"/>
  <c r="B590" i="25"/>
  <c r="B586" i="25"/>
  <c r="B498" i="25"/>
  <c r="B494" i="25"/>
  <c r="B488" i="25"/>
  <c r="B398" i="25"/>
  <c r="B396" i="25"/>
  <c r="B394" i="25"/>
  <c r="B392" i="25"/>
  <c r="B390" i="25"/>
  <c r="B388" i="25"/>
  <c r="B386" i="25"/>
  <c r="B384" i="25"/>
  <c r="B382" i="25"/>
  <c r="B380" i="25"/>
  <c r="B378" i="25"/>
  <c r="B346" i="25"/>
  <c r="B344" i="25"/>
  <c r="B342" i="25"/>
  <c r="B340" i="25"/>
  <c r="B338" i="25"/>
  <c r="B336" i="25"/>
  <c r="B334" i="25"/>
  <c r="B332" i="25"/>
  <c r="B330" i="25"/>
  <c r="B328" i="25"/>
  <c r="B326" i="25"/>
  <c r="C92" i="25"/>
  <c r="B91" i="25"/>
  <c r="C196" i="25"/>
  <c r="B195" i="25"/>
  <c r="C300" i="25"/>
  <c r="B299" i="25"/>
  <c r="C274" i="25"/>
  <c r="B273" i="25"/>
  <c r="B602" i="25"/>
  <c r="B596" i="25"/>
  <c r="B592" i="25"/>
  <c r="B588" i="25"/>
  <c r="B502" i="25"/>
  <c r="B496" i="25"/>
  <c r="B490" i="25"/>
  <c r="B486" i="25"/>
  <c r="B482" i="25"/>
  <c r="C118" i="25"/>
  <c r="B117" i="25"/>
  <c r="C222" i="25"/>
  <c r="B221" i="25"/>
  <c r="B605" i="25"/>
  <c r="B601" i="25"/>
  <c r="B597" i="25"/>
  <c r="B593" i="25"/>
  <c r="B551" i="25"/>
  <c r="B547" i="25"/>
  <c r="B543" i="25"/>
  <c r="B537" i="25"/>
  <c r="B501" i="25"/>
  <c r="B497" i="25"/>
  <c r="B493" i="25"/>
  <c r="B491" i="25"/>
  <c r="B489" i="25"/>
  <c r="B487" i="25"/>
  <c r="B485" i="25"/>
  <c r="B483" i="25"/>
  <c r="B449" i="25"/>
  <c r="B447" i="25"/>
  <c r="B445" i="25"/>
  <c r="B443" i="25"/>
  <c r="B441" i="25"/>
  <c r="B439" i="25"/>
  <c r="B437" i="25"/>
  <c r="B435" i="25"/>
  <c r="B433" i="25"/>
  <c r="B431" i="25"/>
  <c r="B429" i="25"/>
  <c r="B423" i="25"/>
  <c r="B421" i="25"/>
  <c r="B419" i="25"/>
  <c r="B417" i="25"/>
  <c r="B415" i="25"/>
  <c r="B413" i="25"/>
  <c r="B411" i="25"/>
  <c r="B409" i="25"/>
  <c r="B407" i="25"/>
  <c r="B405" i="25"/>
  <c r="B403" i="25"/>
  <c r="B399" i="25"/>
  <c r="B397" i="25"/>
  <c r="B395" i="25"/>
  <c r="B393" i="25"/>
  <c r="B391" i="25"/>
  <c r="B389" i="25"/>
  <c r="B387" i="25"/>
  <c r="B385" i="25"/>
  <c r="B383" i="25"/>
  <c r="B381" i="25"/>
  <c r="B379" i="25"/>
  <c r="B377" i="25"/>
  <c r="B375" i="25"/>
  <c r="B371" i="25"/>
  <c r="B369" i="25"/>
  <c r="B367" i="25"/>
  <c r="B365" i="25"/>
  <c r="B363" i="25"/>
  <c r="B361" i="25"/>
  <c r="B359" i="25"/>
  <c r="B357" i="25"/>
  <c r="B355" i="25"/>
  <c r="B353" i="25"/>
  <c r="B351" i="25"/>
  <c r="B345" i="25"/>
  <c r="B343" i="25"/>
  <c r="B341" i="25"/>
  <c r="B339" i="25"/>
  <c r="B337" i="25"/>
  <c r="B335" i="25"/>
  <c r="B333" i="25"/>
  <c r="B331" i="25"/>
  <c r="B329" i="25"/>
  <c r="B327" i="25"/>
  <c r="B325" i="25"/>
  <c r="C170" i="25"/>
  <c r="B169" i="25"/>
  <c r="B606" i="25"/>
  <c r="B598" i="25"/>
  <c r="B500" i="25"/>
  <c r="B492" i="25"/>
  <c r="B484" i="25"/>
  <c r="B603" i="25"/>
  <c r="B599" i="25"/>
  <c r="B595" i="25"/>
  <c r="B591" i="25"/>
  <c r="B589" i="25"/>
  <c r="B587" i="25"/>
  <c r="B585" i="25"/>
  <c r="B553" i="25"/>
  <c r="B549" i="25"/>
  <c r="B545" i="25"/>
  <c r="B541" i="25"/>
  <c r="B539" i="25"/>
  <c r="B535" i="25"/>
  <c r="B533" i="25"/>
  <c r="B499" i="25"/>
  <c r="B495" i="25"/>
  <c r="B481" i="25"/>
  <c r="C40" i="25"/>
  <c r="B39" i="25"/>
  <c r="C144" i="25"/>
  <c r="B143" i="25"/>
  <c r="C248" i="25"/>
  <c r="B247" i="25"/>
  <c r="B373" i="25" l="1"/>
  <c r="B453" i="25"/>
  <c r="B374" i="25"/>
  <c r="A22" i="51"/>
  <c r="B31" i="50"/>
  <c r="C32" i="50"/>
  <c r="B98" i="50"/>
  <c r="C99" i="50"/>
  <c r="B53" i="50"/>
  <c r="C54" i="50"/>
  <c r="B119" i="50"/>
  <c r="C120" i="50"/>
  <c r="B75" i="50"/>
  <c r="C76" i="50"/>
  <c r="B95" i="49"/>
  <c r="B29" i="49"/>
  <c r="C30" i="49"/>
  <c r="B117" i="49"/>
  <c r="B73" i="49"/>
  <c r="B51" i="49"/>
  <c r="B451" i="25"/>
  <c r="B347" i="25"/>
  <c r="B504" i="25"/>
  <c r="B583" i="25"/>
  <c r="C66" i="41"/>
  <c r="B65" i="41"/>
  <c r="B556" i="25"/>
  <c r="B557" i="25"/>
  <c r="B607" i="25"/>
  <c r="B609" i="25"/>
  <c r="B608" i="25"/>
  <c r="B530" i="25"/>
  <c r="B634" i="25"/>
  <c r="B555" i="25"/>
  <c r="B529" i="25"/>
  <c r="B505" i="25"/>
  <c r="B401" i="25"/>
  <c r="B425" i="25"/>
  <c r="B503" i="25"/>
  <c r="B427" i="25"/>
  <c r="B400" i="25"/>
  <c r="B426" i="25"/>
  <c r="B581" i="25"/>
  <c r="B582" i="25"/>
  <c r="B349" i="25"/>
  <c r="B348" i="25"/>
  <c r="B479" i="25"/>
  <c r="B633" i="25"/>
  <c r="B635" i="25"/>
  <c r="B478" i="25"/>
  <c r="C145" i="25"/>
  <c r="B144" i="25"/>
  <c r="C223" i="25"/>
  <c r="B222" i="25"/>
  <c r="C301" i="25"/>
  <c r="B300" i="25"/>
  <c r="C93" i="25"/>
  <c r="B92" i="25"/>
  <c r="C171" i="25"/>
  <c r="B170" i="25"/>
  <c r="C249" i="25"/>
  <c r="B248" i="25"/>
  <c r="C41" i="25"/>
  <c r="B40" i="25"/>
  <c r="C119" i="25"/>
  <c r="B118" i="25"/>
  <c r="C275" i="25"/>
  <c r="B274" i="25"/>
  <c r="C197" i="25"/>
  <c r="B196" i="25"/>
  <c r="C67" i="25"/>
  <c r="B66" i="25"/>
  <c r="A23" i="51" l="1"/>
  <c r="B32" i="50"/>
  <c r="C33" i="50"/>
  <c r="B99" i="50"/>
  <c r="C100" i="50"/>
  <c r="B100" i="50" s="1"/>
  <c r="C77" i="50"/>
  <c r="B76" i="50"/>
  <c r="C121" i="50"/>
  <c r="B120" i="50"/>
  <c r="C55" i="50"/>
  <c r="B54" i="50"/>
  <c r="B118" i="49"/>
  <c r="B52" i="49"/>
  <c r="B74" i="49"/>
  <c r="C31" i="49"/>
  <c r="B30" i="49"/>
  <c r="B96" i="49"/>
  <c r="C67" i="41"/>
  <c r="B66" i="41"/>
  <c r="C198" i="25"/>
  <c r="B197" i="25"/>
  <c r="C120" i="25"/>
  <c r="B119" i="25"/>
  <c r="C250" i="25"/>
  <c r="B249" i="25"/>
  <c r="C94" i="25"/>
  <c r="B93" i="25"/>
  <c r="C224" i="25"/>
  <c r="B223" i="25"/>
  <c r="C68" i="25"/>
  <c r="B67" i="25"/>
  <c r="C276" i="25"/>
  <c r="B275" i="25"/>
  <c r="C42" i="25"/>
  <c r="B41" i="25"/>
  <c r="C172" i="25"/>
  <c r="B171" i="25"/>
  <c r="C302" i="25"/>
  <c r="B301" i="25"/>
  <c r="C146" i="25"/>
  <c r="B145" i="25"/>
  <c r="A24" i="51" l="1"/>
  <c r="B33" i="50"/>
  <c r="C34" i="50"/>
  <c r="B34" i="50" s="1"/>
  <c r="B55" i="50"/>
  <c r="C56" i="50"/>
  <c r="B56" i="50" s="1"/>
  <c r="B77" i="50"/>
  <c r="C78" i="50"/>
  <c r="B78" i="50" s="1"/>
  <c r="B121" i="50"/>
  <c r="C122" i="50"/>
  <c r="B122" i="50" s="1"/>
  <c r="C32" i="49"/>
  <c r="B31" i="49"/>
  <c r="B75" i="49"/>
  <c r="B53" i="49"/>
  <c r="B119" i="49"/>
  <c r="B97" i="49"/>
  <c r="C68" i="41"/>
  <c r="B67" i="41"/>
  <c r="C303" i="25"/>
  <c r="B302" i="25"/>
  <c r="C43" i="25"/>
  <c r="B42" i="25"/>
  <c r="C69" i="25"/>
  <c r="B68" i="25"/>
  <c r="C95" i="25"/>
  <c r="B94" i="25"/>
  <c r="C121" i="25"/>
  <c r="B120" i="25"/>
  <c r="C147" i="25"/>
  <c r="B146" i="25"/>
  <c r="C173" i="25"/>
  <c r="B172" i="25"/>
  <c r="C277" i="25"/>
  <c r="B276" i="25"/>
  <c r="C225" i="25"/>
  <c r="B224" i="25"/>
  <c r="C251" i="25"/>
  <c r="B250" i="25"/>
  <c r="C199" i="25"/>
  <c r="B198" i="25"/>
  <c r="A25" i="51" l="1"/>
  <c r="B120" i="49"/>
  <c r="B54" i="49"/>
  <c r="B76" i="49"/>
  <c r="B98" i="49"/>
  <c r="B32" i="49"/>
  <c r="C33" i="49"/>
  <c r="C34" i="49" s="1"/>
  <c r="C69" i="41"/>
  <c r="B68" i="41"/>
  <c r="C252" i="25"/>
  <c r="B251" i="25"/>
  <c r="C278" i="25"/>
  <c r="B277" i="25"/>
  <c r="C148" i="25"/>
  <c r="B147" i="25"/>
  <c r="C96" i="25"/>
  <c r="B95" i="25"/>
  <c r="C44" i="25"/>
  <c r="B43" i="25"/>
  <c r="C200" i="25"/>
  <c r="B199" i="25"/>
  <c r="C226" i="25"/>
  <c r="B225" i="25"/>
  <c r="C174" i="25"/>
  <c r="B173" i="25"/>
  <c r="C122" i="25"/>
  <c r="B121" i="25"/>
  <c r="C70" i="25"/>
  <c r="B69" i="25"/>
  <c r="C304" i="25"/>
  <c r="B303" i="25"/>
  <c r="A26" i="51" l="1"/>
  <c r="B77" i="49"/>
  <c r="B121" i="49"/>
  <c r="B33" i="49"/>
  <c r="B99" i="49"/>
  <c r="B55" i="49"/>
  <c r="C70" i="41"/>
  <c r="B69" i="41"/>
  <c r="C71" i="25"/>
  <c r="B70" i="25"/>
  <c r="C175" i="25"/>
  <c r="B174" i="25"/>
  <c r="C201" i="25"/>
  <c r="B200" i="25"/>
  <c r="C97" i="25"/>
  <c r="B96" i="25"/>
  <c r="C279" i="25"/>
  <c r="B278" i="25"/>
  <c r="C305" i="25"/>
  <c r="B304" i="25"/>
  <c r="C123" i="25"/>
  <c r="B122" i="25"/>
  <c r="C227" i="25"/>
  <c r="B226" i="25"/>
  <c r="C45" i="25"/>
  <c r="B44" i="25"/>
  <c r="C149" i="25"/>
  <c r="B148" i="25"/>
  <c r="C253" i="25"/>
  <c r="B252" i="25"/>
  <c r="A27" i="51" l="1"/>
  <c r="C71" i="41"/>
  <c r="B70" i="41"/>
  <c r="C150" i="25"/>
  <c r="B149" i="25"/>
  <c r="C228" i="25"/>
  <c r="B227" i="25"/>
  <c r="C306" i="25"/>
  <c r="B305" i="25"/>
  <c r="C98" i="25"/>
  <c r="B97" i="25"/>
  <c r="C176" i="25"/>
  <c r="B175" i="25"/>
  <c r="C254" i="25"/>
  <c r="B253" i="25"/>
  <c r="C46" i="25"/>
  <c r="B45" i="25"/>
  <c r="C124" i="25"/>
  <c r="B123" i="25"/>
  <c r="C280" i="25"/>
  <c r="B279" i="25"/>
  <c r="C202" i="25"/>
  <c r="B201" i="25"/>
  <c r="C72" i="25"/>
  <c r="B71" i="25"/>
  <c r="A28" i="51" l="1"/>
  <c r="A29" i="51" s="1"/>
  <c r="A30" i="51" s="1"/>
  <c r="B56" i="49"/>
  <c r="B78" i="49"/>
  <c r="B100" i="49"/>
  <c r="B34" i="49"/>
  <c r="B122" i="49"/>
  <c r="C72" i="41"/>
  <c r="B71" i="41"/>
  <c r="C203" i="25"/>
  <c r="B202" i="25"/>
  <c r="C125" i="25"/>
  <c r="B124" i="25"/>
  <c r="C255" i="25"/>
  <c r="B254" i="25"/>
  <c r="C99" i="25"/>
  <c r="B98" i="25"/>
  <c r="C229" i="25"/>
  <c r="B228" i="25"/>
  <c r="C73" i="25"/>
  <c r="B72" i="25"/>
  <c r="C281" i="25"/>
  <c r="B280" i="25"/>
  <c r="C47" i="25"/>
  <c r="B46" i="25"/>
  <c r="C177" i="25"/>
  <c r="B176" i="25"/>
  <c r="C307" i="25"/>
  <c r="B306" i="25"/>
  <c r="C151" i="25"/>
  <c r="B150" i="25"/>
  <c r="C73" i="41" l="1"/>
  <c r="B72" i="41"/>
  <c r="C308" i="25"/>
  <c r="B307" i="25"/>
  <c r="C48" i="25"/>
  <c r="B47" i="25"/>
  <c r="C74" i="25"/>
  <c r="B73" i="25"/>
  <c r="C100" i="25"/>
  <c r="B99" i="25"/>
  <c r="C126" i="25"/>
  <c r="B125" i="25"/>
  <c r="C152" i="25"/>
  <c r="B151" i="25"/>
  <c r="C178" i="25"/>
  <c r="B177" i="25"/>
  <c r="C282" i="25"/>
  <c r="B281" i="25"/>
  <c r="C230" i="25"/>
  <c r="B229" i="25"/>
  <c r="C256" i="25"/>
  <c r="B255" i="25"/>
  <c r="C204" i="25"/>
  <c r="B203" i="25"/>
  <c r="C74" i="41" l="1"/>
  <c r="B73" i="41"/>
  <c r="C257" i="25"/>
  <c r="B256" i="25"/>
  <c r="C283" i="25"/>
  <c r="B282" i="25"/>
  <c r="C153" i="25"/>
  <c r="B152" i="25"/>
  <c r="C101" i="25"/>
  <c r="B100" i="25"/>
  <c r="C49" i="25"/>
  <c r="B48" i="25"/>
  <c r="C205" i="25"/>
  <c r="B204" i="25"/>
  <c r="C231" i="25"/>
  <c r="B230" i="25"/>
  <c r="C179" i="25"/>
  <c r="B178" i="25"/>
  <c r="C127" i="25"/>
  <c r="B126" i="25"/>
  <c r="C75" i="25"/>
  <c r="B74" i="25"/>
  <c r="C309" i="25"/>
  <c r="B308" i="25"/>
  <c r="C75" i="41" l="1"/>
  <c r="B74" i="41"/>
  <c r="C76" i="25"/>
  <c r="B75" i="25"/>
  <c r="C180" i="25"/>
  <c r="B179" i="25"/>
  <c r="C206" i="25"/>
  <c r="B205" i="25"/>
  <c r="C102" i="25"/>
  <c r="B101" i="25"/>
  <c r="C284" i="25"/>
  <c r="B283" i="25"/>
  <c r="C310" i="25"/>
  <c r="B309" i="25"/>
  <c r="C128" i="25"/>
  <c r="B127" i="25"/>
  <c r="C232" i="25"/>
  <c r="B231" i="25"/>
  <c r="C50" i="25"/>
  <c r="B49" i="25"/>
  <c r="C154" i="25"/>
  <c r="B153" i="25"/>
  <c r="C258" i="25"/>
  <c r="B257" i="25"/>
  <c r="G18" i="46"/>
  <c r="C76" i="41" l="1"/>
  <c r="B75" i="41"/>
  <c r="C155" i="25"/>
  <c r="B154" i="25"/>
  <c r="C233" i="25"/>
  <c r="B232" i="25"/>
  <c r="C311" i="25"/>
  <c r="B310" i="25"/>
  <c r="C103" i="25"/>
  <c r="B102" i="25"/>
  <c r="C181" i="25"/>
  <c r="B180" i="25"/>
  <c r="C259" i="25"/>
  <c r="B258" i="25"/>
  <c r="C51" i="25"/>
  <c r="B50" i="25"/>
  <c r="C129" i="25"/>
  <c r="B128" i="25"/>
  <c r="C285" i="25"/>
  <c r="B284" i="25"/>
  <c r="C207" i="25"/>
  <c r="B206" i="25"/>
  <c r="C77" i="25"/>
  <c r="B76" i="25"/>
  <c r="B5" i="46"/>
  <c r="G34" i="46"/>
  <c r="H34" i="46"/>
  <c r="I34" i="46"/>
  <c r="J34" i="46"/>
  <c r="K34" i="46"/>
  <c r="L34" i="46"/>
  <c r="L33" i="46"/>
  <c r="K33" i="46"/>
  <c r="J33" i="46"/>
  <c r="I33" i="46"/>
  <c r="H33" i="46"/>
  <c r="G33" i="46"/>
  <c r="H29" i="46"/>
  <c r="J29" i="46"/>
  <c r="L29" i="46"/>
  <c r="L28" i="46"/>
  <c r="K28" i="46"/>
  <c r="J28" i="46"/>
  <c r="I28" i="46"/>
  <c r="H28" i="46"/>
  <c r="G28" i="46"/>
  <c r="H24" i="46"/>
  <c r="J24" i="46"/>
  <c r="L24" i="46"/>
  <c r="L23" i="46"/>
  <c r="J23" i="46"/>
  <c r="H23" i="46"/>
  <c r="G23" i="46"/>
  <c r="G19" i="46"/>
  <c r="H19" i="46"/>
  <c r="I19" i="46"/>
  <c r="J19" i="46"/>
  <c r="K19" i="46"/>
  <c r="L19" i="46"/>
  <c r="L18" i="46"/>
  <c r="K18" i="46"/>
  <c r="J18" i="46"/>
  <c r="I18" i="46"/>
  <c r="H18" i="46"/>
  <c r="H14" i="46"/>
  <c r="L13" i="46"/>
  <c r="K13" i="46"/>
  <c r="J13" i="46"/>
  <c r="I13" i="46"/>
  <c r="H13" i="46"/>
  <c r="L14" i="46"/>
  <c r="K14" i="46"/>
  <c r="J14" i="46"/>
  <c r="I14" i="46"/>
  <c r="G14" i="46"/>
  <c r="G13" i="46"/>
  <c r="Y101" i="44"/>
  <c r="X101" i="44"/>
  <c r="W101" i="44"/>
  <c r="U100" i="44"/>
  <c r="T100" i="44"/>
  <c r="S100" i="44"/>
  <c r="U99" i="44"/>
  <c r="T99" i="44"/>
  <c r="S99" i="44"/>
  <c r="U98" i="44"/>
  <c r="T98" i="44"/>
  <c r="S98" i="44"/>
  <c r="U97" i="44"/>
  <c r="T97" i="44"/>
  <c r="S97" i="44"/>
  <c r="U96" i="44"/>
  <c r="T96" i="44"/>
  <c r="S96" i="44"/>
  <c r="U95" i="44"/>
  <c r="T95" i="44"/>
  <c r="S95" i="44"/>
  <c r="U94" i="44"/>
  <c r="T94" i="44"/>
  <c r="S94" i="44"/>
  <c r="U93" i="44"/>
  <c r="T93" i="44"/>
  <c r="S93" i="44"/>
  <c r="U92" i="44"/>
  <c r="T92" i="44"/>
  <c r="S92" i="44"/>
  <c r="U91" i="44"/>
  <c r="T91" i="44"/>
  <c r="S91" i="44"/>
  <c r="U90" i="44"/>
  <c r="T90" i="44"/>
  <c r="S90" i="44"/>
  <c r="U89" i="44"/>
  <c r="T89" i="44"/>
  <c r="S89" i="44"/>
  <c r="U88" i="44"/>
  <c r="T88" i="44"/>
  <c r="S88" i="44"/>
  <c r="U87" i="44"/>
  <c r="T87" i="44"/>
  <c r="S87" i="44"/>
  <c r="U86" i="44"/>
  <c r="T86" i="44"/>
  <c r="S86" i="44"/>
  <c r="Y83" i="44"/>
  <c r="X83" i="44"/>
  <c r="W83" i="44"/>
  <c r="U82" i="44"/>
  <c r="T82" i="44"/>
  <c r="S82" i="44"/>
  <c r="U81" i="44"/>
  <c r="T81" i="44"/>
  <c r="S81" i="44"/>
  <c r="U80" i="44"/>
  <c r="T80" i="44"/>
  <c r="S80" i="44"/>
  <c r="U79" i="44"/>
  <c r="T79" i="44"/>
  <c r="S79" i="44"/>
  <c r="U78" i="44"/>
  <c r="T78" i="44"/>
  <c r="S78" i="44"/>
  <c r="U77" i="44"/>
  <c r="T77" i="44"/>
  <c r="S77" i="44"/>
  <c r="U76" i="44"/>
  <c r="T76" i="44"/>
  <c r="S76" i="44"/>
  <c r="U75" i="44"/>
  <c r="T75" i="44"/>
  <c r="S75" i="44"/>
  <c r="U74" i="44"/>
  <c r="T74" i="44"/>
  <c r="S74" i="44"/>
  <c r="U73" i="44"/>
  <c r="T73" i="44"/>
  <c r="S73" i="44"/>
  <c r="U72" i="44"/>
  <c r="T72" i="44"/>
  <c r="S72" i="44"/>
  <c r="U71" i="44"/>
  <c r="T71" i="44"/>
  <c r="S71" i="44"/>
  <c r="U70" i="44"/>
  <c r="T70" i="44"/>
  <c r="S70" i="44"/>
  <c r="U69" i="44"/>
  <c r="K29" i="46" s="1"/>
  <c r="T69" i="44"/>
  <c r="I29" i="46" s="1"/>
  <c r="S69" i="44"/>
  <c r="G29" i="46" s="1"/>
  <c r="U68" i="44"/>
  <c r="T68" i="44"/>
  <c r="S68" i="44"/>
  <c r="Y65" i="44"/>
  <c r="X65" i="44"/>
  <c r="W65" i="44"/>
  <c r="U64" i="44"/>
  <c r="T64" i="44"/>
  <c r="S64" i="44"/>
  <c r="U63" i="44"/>
  <c r="T63" i="44"/>
  <c r="S63" i="44"/>
  <c r="U62" i="44"/>
  <c r="T62" i="44"/>
  <c r="S62" i="44"/>
  <c r="U61" i="44"/>
  <c r="T61" i="44"/>
  <c r="S61" i="44"/>
  <c r="U60" i="44"/>
  <c r="T60" i="44"/>
  <c r="S60" i="44"/>
  <c r="U59" i="44"/>
  <c r="T59" i="44"/>
  <c r="S59" i="44"/>
  <c r="U58" i="44"/>
  <c r="T58" i="44"/>
  <c r="S58" i="44"/>
  <c r="U57" i="44"/>
  <c r="T57" i="44"/>
  <c r="S57" i="44"/>
  <c r="U56" i="44"/>
  <c r="T56" i="44"/>
  <c r="S56" i="44"/>
  <c r="U55" i="44"/>
  <c r="T55" i="44"/>
  <c r="S55" i="44"/>
  <c r="U54" i="44"/>
  <c r="T54" i="44"/>
  <c r="S54" i="44"/>
  <c r="U53" i="44"/>
  <c r="T53" i="44"/>
  <c r="S53" i="44"/>
  <c r="U52" i="44"/>
  <c r="T52" i="44"/>
  <c r="S52" i="44"/>
  <c r="U51" i="44"/>
  <c r="K24" i="46" s="1"/>
  <c r="T51" i="44"/>
  <c r="I24" i="46" s="1"/>
  <c r="S51" i="44"/>
  <c r="G24" i="46" s="1"/>
  <c r="U50" i="44"/>
  <c r="T50" i="44"/>
  <c r="S50" i="44"/>
  <c r="Y47" i="44"/>
  <c r="X47" i="44"/>
  <c r="W47" i="44"/>
  <c r="U46" i="44"/>
  <c r="T46" i="44"/>
  <c r="S46" i="44"/>
  <c r="U45" i="44"/>
  <c r="T45" i="44"/>
  <c r="S45" i="44"/>
  <c r="U44" i="44"/>
  <c r="T44" i="44"/>
  <c r="S44" i="44"/>
  <c r="U43" i="44"/>
  <c r="T43" i="44"/>
  <c r="S43" i="44"/>
  <c r="U42" i="44"/>
  <c r="T42" i="44"/>
  <c r="S42" i="44"/>
  <c r="U41" i="44"/>
  <c r="T41" i="44"/>
  <c r="S41" i="44"/>
  <c r="U40" i="44"/>
  <c r="T40" i="44"/>
  <c r="S40" i="44"/>
  <c r="U39" i="44"/>
  <c r="T39" i="44"/>
  <c r="S39" i="44"/>
  <c r="U38" i="44"/>
  <c r="T38" i="44"/>
  <c r="S38" i="44"/>
  <c r="U37" i="44"/>
  <c r="T37" i="44"/>
  <c r="S37" i="44"/>
  <c r="U36" i="44"/>
  <c r="T36" i="44"/>
  <c r="S36" i="44"/>
  <c r="U35" i="44"/>
  <c r="T35" i="44"/>
  <c r="S35" i="44"/>
  <c r="U34" i="44"/>
  <c r="T34" i="44"/>
  <c r="S34" i="44"/>
  <c r="U33" i="44"/>
  <c r="T33" i="44"/>
  <c r="S33" i="44"/>
  <c r="U32" i="44"/>
  <c r="T32" i="44"/>
  <c r="S32" i="44"/>
  <c r="S15" i="44"/>
  <c r="T15" i="44"/>
  <c r="U15" i="44"/>
  <c r="S16" i="44"/>
  <c r="T16" i="44"/>
  <c r="U16" i="44"/>
  <c r="S17" i="44"/>
  <c r="T17" i="44"/>
  <c r="U17" i="44"/>
  <c r="S18" i="44"/>
  <c r="T18" i="44"/>
  <c r="U18" i="44"/>
  <c r="S19" i="44"/>
  <c r="T19" i="44"/>
  <c r="U19" i="44"/>
  <c r="S20" i="44"/>
  <c r="T20" i="44"/>
  <c r="U20" i="44"/>
  <c r="S21" i="44"/>
  <c r="T21" i="44"/>
  <c r="U21" i="44"/>
  <c r="S22" i="44"/>
  <c r="T22" i="44"/>
  <c r="U22" i="44"/>
  <c r="S23" i="44"/>
  <c r="T23" i="44"/>
  <c r="U23" i="44"/>
  <c r="S24" i="44"/>
  <c r="T24" i="44"/>
  <c r="U24" i="44"/>
  <c r="S25" i="44"/>
  <c r="T25" i="44"/>
  <c r="U25" i="44"/>
  <c r="S26" i="44"/>
  <c r="T26" i="44"/>
  <c r="U26" i="44"/>
  <c r="S27" i="44"/>
  <c r="T27" i="44"/>
  <c r="U27" i="44"/>
  <c r="S28" i="44"/>
  <c r="T28" i="44"/>
  <c r="U28" i="44"/>
  <c r="S14" i="44"/>
  <c r="U14" i="44"/>
  <c r="T14" i="44"/>
  <c r="C50" i="46"/>
  <c r="B50" i="46"/>
  <c r="D41" i="46"/>
  <c r="R101" i="44"/>
  <c r="Q101" i="44"/>
  <c r="P101" i="44"/>
  <c r="O101" i="44"/>
  <c r="N101" i="44"/>
  <c r="M101" i="44"/>
  <c r="L101" i="44"/>
  <c r="K101" i="44"/>
  <c r="J101" i="44"/>
  <c r="I101" i="44"/>
  <c r="H101" i="44"/>
  <c r="G101" i="44"/>
  <c r="R83" i="44"/>
  <c r="Q83" i="44"/>
  <c r="P83" i="44"/>
  <c r="O83" i="44"/>
  <c r="N83" i="44"/>
  <c r="M83" i="44"/>
  <c r="L83" i="44"/>
  <c r="K83" i="44"/>
  <c r="J83" i="44"/>
  <c r="I83" i="44"/>
  <c r="H83" i="44"/>
  <c r="G83" i="44"/>
  <c r="R65" i="44"/>
  <c r="Q65" i="44"/>
  <c r="P65" i="44"/>
  <c r="O65" i="44"/>
  <c r="N65" i="44"/>
  <c r="M65" i="44"/>
  <c r="L65" i="44"/>
  <c r="K65" i="44"/>
  <c r="J65" i="44"/>
  <c r="I65" i="44"/>
  <c r="H65" i="44"/>
  <c r="G65" i="44"/>
  <c r="R47" i="44"/>
  <c r="Q47" i="44"/>
  <c r="P47" i="44"/>
  <c r="O47" i="44"/>
  <c r="N47" i="44"/>
  <c r="M47" i="44"/>
  <c r="L47" i="44"/>
  <c r="K47" i="44"/>
  <c r="J47" i="44"/>
  <c r="I47" i="44"/>
  <c r="H47" i="44"/>
  <c r="G47" i="44"/>
  <c r="H29" i="44"/>
  <c r="I29" i="44"/>
  <c r="J29" i="44"/>
  <c r="K29" i="44"/>
  <c r="L29" i="44"/>
  <c r="M29" i="44"/>
  <c r="N29" i="44"/>
  <c r="O29" i="44"/>
  <c r="P29" i="44"/>
  <c r="Q29" i="44"/>
  <c r="R29" i="44"/>
  <c r="G29" i="44"/>
  <c r="U29" i="44" l="1"/>
  <c r="H20" i="46"/>
  <c r="C77" i="41"/>
  <c r="B76" i="41"/>
  <c r="C208" i="25"/>
  <c r="B207" i="25"/>
  <c r="C130" i="25"/>
  <c r="B129" i="25"/>
  <c r="C260" i="25"/>
  <c r="B259" i="25"/>
  <c r="C104" i="25"/>
  <c r="B103" i="25"/>
  <c r="C234" i="25"/>
  <c r="B233" i="25"/>
  <c r="C78" i="25"/>
  <c r="B77" i="25"/>
  <c r="C286" i="25"/>
  <c r="B285" i="25"/>
  <c r="C52" i="25"/>
  <c r="B51" i="25"/>
  <c r="C182" i="25"/>
  <c r="B181" i="25"/>
  <c r="C312" i="25"/>
  <c r="B311" i="25"/>
  <c r="C156" i="25"/>
  <c r="B155" i="25"/>
  <c r="H35" i="46"/>
  <c r="H38" i="46"/>
  <c r="L38" i="46"/>
  <c r="I39" i="46"/>
  <c r="J38" i="46"/>
  <c r="K39" i="46"/>
  <c r="G39" i="46"/>
  <c r="G38" i="46"/>
  <c r="J39" i="46"/>
  <c r="L39" i="46"/>
  <c r="H39" i="46"/>
  <c r="T47" i="44"/>
  <c r="T65" i="44"/>
  <c r="U47" i="44"/>
  <c r="U65" i="44"/>
  <c r="H30" i="46"/>
  <c r="S101" i="44"/>
  <c r="G35" i="46"/>
  <c r="K35" i="46"/>
  <c r="I35" i="46"/>
  <c r="L25" i="46"/>
  <c r="L35" i="46"/>
  <c r="J35" i="46"/>
  <c r="U101" i="44"/>
  <c r="T101" i="44"/>
  <c r="K30" i="46"/>
  <c r="U83" i="44"/>
  <c r="T83" i="44"/>
  <c r="G30" i="46"/>
  <c r="L30" i="46"/>
  <c r="J30" i="46"/>
  <c r="I30" i="46"/>
  <c r="S65" i="44"/>
  <c r="G25" i="46"/>
  <c r="S83" i="44"/>
  <c r="H25" i="46"/>
  <c r="G20" i="46"/>
  <c r="K20" i="46"/>
  <c r="I23" i="46"/>
  <c r="I25" i="46" s="1"/>
  <c r="K23" i="46"/>
  <c r="K25" i="46" s="1"/>
  <c r="L20" i="46"/>
  <c r="J25" i="46"/>
  <c r="S47" i="44"/>
  <c r="J20" i="46"/>
  <c r="I20" i="46"/>
  <c r="J15" i="46"/>
  <c r="L15" i="46"/>
  <c r="H15" i="46"/>
  <c r="K15" i="46"/>
  <c r="I15" i="46"/>
  <c r="G15" i="46"/>
  <c r="T29" i="44"/>
  <c r="B41" i="46"/>
  <c r="C41" i="46"/>
  <c r="D50" i="46"/>
  <c r="I38" i="46" l="1"/>
  <c r="C78" i="41"/>
  <c r="B77" i="41"/>
  <c r="C313" i="25"/>
  <c r="B312" i="25"/>
  <c r="C53" i="25"/>
  <c r="B52" i="25"/>
  <c r="C79" i="25"/>
  <c r="B78" i="25"/>
  <c r="C105" i="25"/>
  <c r="B104" i="25"/>
  <c r="C131" i="25"/>
  <c r="B130" i="25"/>
  <c r="C157" i="25"/>
  <c r="B156" i="25"/>
  <c r="C183" i="25"/>
  <c r="B182" i="25"/>
  <c r="C287" i="25"/>
  <c r="B286" i="25"/>
  <c r="C235" i="25"/>
  <c r="B234" i="25"/>
  <c r="C261" i="25"/>
  <c r="B260" i="25"/>
  <c r="C209" i="25"/>
  <c r="B208" i="25"/>
  <c r="H40" i="46"/>
  <c r="K38" i="46"/>
  <c r="G40" i="46"/>
  <c r="L40" i="46"/>
  <c r="I40" i="46"/>
  <c r="J40" i="46"/>
  <c r="K40" i="46"/>
  <c r="C79" i="41" l="1"/>
  <c r="B78" i="41"/>
  <c r="C262" i="25"/>
  <c r="B261" i="25"/>
  <c r="C288" i="25"/>
  <c r="B287" i="25"/>
  <c r="C158" i="25"/>
  <c r="B157" i="25"/>
  <c r="C106" i="25"/>
  <c r="B105" i="25"/>
  <c r="C54" i="25"/>
  <c r="B53" i="25"/>
  <c r="C210" i="25"/>
  <c r="B209" i="25"/>
  <c r="C236" i="25"/>
  <c r="B235" i="25"/>
  <c r="C184" i="25"/>
  <c r="B183" i="25"/>
  <c r="C132" i="25"/>
  <c r="B131" i="25"/>
  <c r="C80" i="25"/>
  <c r="B79" i="25"/>
  <c r="C314" i="25"/>
  <c r="B313" i="25"/>
  <c r="C80" i="41" l="1"/>
  <c r="B79" i="41"/>
  <c r="C81" i="25"/>
  <c r="B80" i="25"/>
  <c r="C185" i="25"/>
  <c r="B184" i="25"/>
  <c r="C211" i="25"/>
  <c r="B210" i="25"/>
  <c r="C107" i="25"/>
  <c r="B106" i="25"/>
  <c r="C289" i="25"/>
  <c r="B288" i="25"/>
  <c r="C315" i="25"/>
  <c r="B314" i="25"/>
  <c r="C133" i="25"/>
  <c r="B132" i="25"/>
  <c r="C237" i="25"/>
  <c r="B236" i="25"/>
  <c r="C55" i="25"/>
  <c r="B54" i="25"/>
  <c r="C159" i="25"/>
  <c r="B158" i="25"/>
  <c r="C263" i="25"/>
  <c r="B262" i="25"/>
  <c r="C81" i="41" l="1"/>
  <c r="B80" i="41"/>
  <c r="C160" i="25"/>
  <c r="B159" i="25"/>
  <c r="C238" i="25"/>
  <c r="B237" i="25"/>
  <c r="C316" i="25"/>
  <c r="B315" i="25"/>
  <c r="C108" i="25"/>
  <c r="B107" i="25"/>
  <c r="C186" i="25"/>
  <c r="B185" i="25"/>
  <c r="C264" i="25"/>
  <c r="B263" i="25"/>
  <c r="C56" i="25"/>
  <c r="B55" i="25"/>
  <c r="C134" i="25"/>
  <c r="B133" i="25"/>
  <c r="C290" i="25"/>
  <c r="B289" i="25"/>
  <c r="C212" i="25"/>
  <c r="B211" i="25"/>
  <c r="C82" i="25"/>
  <c r="B81" i="25"/>
  <c r="C82" i="41" l="1"/>
  <c r="B81" i="41"/>
  <c r="C213" i="25"/>
  <c r="B212" i="25"/>
  <c r="C135" i="25"/>
  <c r="B134" i="25"/>
  <c r="C265" i="25"/>
  <c r="B264" i="25"/>
  <c r="C109" i="25"/>
  <c r="B108" i="25"/>
  <c r="C239" i="25"/>
  <c r="B238" i="25"/>
  <c r="C83" i="25"/>
  <c r="B82" i="25"/>
  <c r="C291" i="25"/>
  <c r="B290" i="25"/>
  <c r="C57" i="25"/>
  <c r="B56" i="25"/>
  <c r="C187" i="25"/>
  <c r="B186" i="25"/>
  <c r="C317" i="25"/>
  <c r="B316" i="25"/>
  <c r="C161" i="25"/>
  <c r="B160" i="25"/>
  <c r="C83" i="41" l="1"/>
  <c r="B82" i="41"/>
  <c r="C318" i="25"/>
  <c r="B317" i="25"/>
  <c r="C58" i="25"/>
  <c r="B57" i="25"/>
  <c r="C84" i="25"/>
  <c r="B83" i="25"/>
  <c r="C110" i="25"/>
  <c r="B109" i="25"/>
  <c r="C136" i="25"/>
  <c r="B135" i="25"/>
  <c r="C162" i="25"/>
  <c r="B161" i="25"/>
  <c r="C188" i="25"/>
  <c r="B187" i="25"/>
  <c r="C292" i="25"/>
  <c r="B291" i="25"/>
  <c r="C240" i="25"/>
  <c r="B239" i="25"/>
  <c r="C266" i="25"/>
  <c r="B265" i="25"/>
  <c r="C214" i="25"/>
  <c r="B213" i="25"/>
  <c r="C84" i="41" l="1"/>
  <c r="B84" i="41" s="1"/>
  <c r="B83" i="41"/>
  <c r="C267" i="25"/>
  <c r="B266" i="25"/>
  <c r="C293" i="25"/>
  <c r="B292" i="25"/>
  <c r="C163" i="25"/>
  <c r="B162" i="25"/>
  <c r="C111" i="25"/>
  <c r="B110" i="25"/>
  <c r="C59" i="25"/>
  <c r="B58" i="25"/>
  <c r="C215" i="25"/>
  <c r="B214" i="25"/>
  <c r="C241" i="25"/>
  <c r="B240" i="25"/>
  <c r="C189" i="25"/>
  <c r="B188" i="25"/>
  <c r="C137" i="25"/>
  <c r="B136" i="25"/>
  <c r="C85" i="25"/>
  <c r="B84" i="25"/>
  <c r="C319" i="25"/>
  <c r="B318" i="25"/>
  <c r="C86" i="25" l="1"/>
  <c r="B85" i="25"/>
  <c r="C190" i="25"/>
  <c r="B189" i="25"/>
  <c r="C216" i="25"/>
  <c r="B215" i="25"/>
  <c r="C112" i="25"/>
  <c r="B111" i="25"/>
  <c r="C294" i="25"/>
  <c r="B293" i="25"/>
  <c r="C320" i="25"/>
  <c r="B319" i="25"/>
  <c r="C138" i="25"/>
  <c r="B137" i="25"/>
  <c r="C242" i="25"/>
  <c r="B241" i="25"/>
  <c r="C60" i="25"/>
  <c r="B59" i="25"/>
  <c r="C164" i="25"/>
  <c r="B163" i="25"/>
  <c r="C268" i="25"/>
  <c r="B267" i="25"/>
  <c r="C165" i="25" l="1"/>
  <c r="B164" i="25"/>
  <c r="C243" i="25"/>
  <c r="B242" i="25"/>
  <c r="C321" i="25"/>
  <c r="B320" i="25"/>
  <c r="C113" i="25"/>
  <c r="B112" i="25"/>
  <c r="C191" i="25"/>
  <c r="B190" i="25"/>
  <c r="C269" i="25"/>
  <c r="B268" i="25"/>
  <c r="C61" i="25"/>
  <c r="B60" i="25"/>
  <c r="C139" i="25"/>
  <c r="B138" i="25"/>
  <c r="C295" i="25"/>
  <c r="B294" i="25"/>
  <c r="C217" i="25"/>
  <c r="B216" i="25"/>
  <c r="C87" i="25"/>
  <c r="B86" i="25"/>
  <c r="C218" i="25" l="1"/>
  <c r="B217" i="25"/>
  <c r="C140" i="25"/>
  <c r="B139" i="25"/>
  <c r="C270" i="25"/>
  <c r="B269" i="25"/>
  <c r="C114" i="25"/>
  <c r="B113" i="25"/>
  <c r="C244" i="25"/>
  <c r="B243" i="25"/>
  <c r="C88" i="25"/>
  <c r="B87" i="25"/>
  <c r="C296" i="25"/>
  <c r="B295" i="25"/>
  <c r="C62" i="25"/>
  <c r="B61" i="25"/>
  <c r="C192" i="25"/>
  <c r="B191" i="25"/>
  <c r="C322" i="25"/>
  <c r="B321" i="25"/>
  <c r="C166" i="25"/>
  <c r="B165" i="25"/>
  <c r="C323" i="25" l="1"/>
  <c r="B322" i="25"/>
  <c r="C63" i="25"/>
  <c r="B62" i="25"/>
  <c r="C89" i="25"/>
  <c r="B88" i="25"/>
  <c r="C115" i="25"/>
  <c r="B114" i="25"/>
  <c r="C141" i="25"/>
  <c r="B140" i="25"/>
  <c r="C167" i="25"/>
  <c r="B166" i="25"/>
  <c r="C193" i="25"/>
  <c r="B192" i="25"/>
  <c r="C297" i="25"/>
  <c r="B296" i="25"/>
  <c r="C245" i="25"/>
  <c r="B244" i="25"/>
  <c r="C271" i="25"/>
  <c r="B270" i="25"/>
  <c r="C219" i="25"/>
  <c r="B218" i="25"/>
  <c r="C272" i="25" l="1"/>
  <c r="B272" i="25" s="1"/>
  <c r="B271" i="25"/>
  <c r="C298" i="25"/>
  <c r="B298" i="25" s="1"/>
  <c r="B297" i="25"/>
  <c r="C168" i="25"/>
  <c r="B168" i="25" s="1"/>
  <c r="B167" i="25"/>
  <c r="C116" i="25"/>
  <c r="B116" i="25" s="1"/>
  <c r="B115" i="25"/>
  <c r="C64" i="25"/>
  <c r="B64" i="25" s="1"/>
  <c r="B63" i="25"/>
  <c r="C220" i="25"/>
  <c r="B220" i="25" s="1"/>
  <c r="B219" i="25"/>
  <c r="C246" i="25"/>
  <c r="B246" i="25" s="1"/>
  <c r="B245" i="25"/>
  <c r="C194" i="25"/>
  <c r="B194" i="25" s="1"/>
  <c r="B193" i="25"/>
  <c r="C142" i="25"/>
  <c r="B142" i="25" s="1"/>
  <c r="B141" i="25"/>
  <c r="C90" i="25"/>
  <c r="B90" i="25" s="1"/>
  <c r="B89" i="25"/>
  <c r="C324" i="25"/>
  <c r="B324" i="25" s="1"/>
  <c r="B323" i="25"/>
  <c r="B85" i="44" l="1"/>
  <c r="B86" i="44" s="1"/>
  <c r="B87" i="44" s="1"/>
  <c r="B67" i="44"/>
  <c r="B68" i="44" s="1"/>
  <c r="B69" i="44" s="1"/>
  <c r="B49" i="44"/>
  <c r="B50" i="44" s="1"/>
  <c r="B51" i="44" s="1"/>
  <c r="B31" i="44"/>
  <c r="B32" i="44" s="1"/>
  <c r="B33" i="44" s="1"/>
  <c r="Y9" i="44"/>
  <c r="X9" i="44"/>
  <c r="W9" i="44"/>
  <c r="C5" i="44"/>
  <c r="A14" i="44" l="1"/>
  <c r="A88" i="44"/>
  <c r="A70" i="44"/>
  <c r="A52" i="44"/>
  <c r="A56" i="44"/>
  <c r="A36" i="44"/>
  <c r="A15" i="44"/>
  <c r="A19" i="44"/>
  <c r="A90" i="44"/>
  <c r="A72" i="44"/>
  <c r="A54" i="44"/>
  <c r="A34" i="44"/>
  <c r="A38" i="44"/>
  <c r="A17" i="44"/>
  <c r="A87" i="44"/>
  <c r="A69" i="44"/>
  <c r="A51" i="44"/>
  <c r="A55" i="44"/>
  <c r="A35" i="44"/>
  <c r="A39" i="44"/>
  <c r="A18" i="44"/>
  <c r="A89" i="44"/>
  <c r="A71" i="44"/>
  <c r="A53" i="44"/>
  <c r="A33" i="44"/>
  <c r="A37" i="44"/>
  <c r="A16" i="44"/>
  <c r="X29" i="44"/>
  <c r="Y29" i="44"/>
  <c r="W29" i="44"/>
  <c r="B52" i="44"/>
  <c r="B34" i="44"/>
  <c r="B70" i="44"/>
  <c r="B88" i="44"/>
  <c r="A86" i="44"/>
  <c r="A91" i="44"/>
  <c r="A92" i="44"/>
  <c r="A93" i="44"/>
  <c r="A94" i="44"/>
  <c r="A95" i="44"/>
  <c r="A96" i="44"/>
  <c r="A97" i="44"/>
  <c r="A98" i="44"/>
  <c r="A99" i="44"/>
  <c r="A100" i="44"/>
  <c r="A101" i="44"/>
  <c r="A85" i="44"/>
  <c r="A75" i="44"/>
  <c r="A83" i="44"/>
  <c r="A76" i="44"/>
  <c r="A80" i="44"/>
  <c r="A73" i="44"/>
  <c r="A77" i="44"/>
  <c r="A81" i="44"/>
  <c r="A79" i="44"/>
  <c r="A68" i="44"/>
  <c r="A67" i="44"/>
  <c r="A74" i="44"/>
  <c r="A78" i="44"/>
  <c r="A82" i="44"/>
  <c r="A61" i="44"/>
  <c r="A65" i="44"/>
  <c r="A50" i="44"/>
  <c r="A58" i="44"/>
  <c r="A62" i="44"/>
  <c r="A59" i="44"/>
  <c r="A63" i="44"/>
  <c r="A57" i="44"/>
  <c r="A49" i="44"/>
  <c r="A60" i="44"/>
  <c r="A64" i="44"/>
  <c r="A31" i="44"/>
  <c r="A32" i="44"/>
  <c r="A40" i="44"/>
  <c r="A41" i="44"/>
  <c r="A42" i="44"/>
  <c r="A43" i="44"/>
  <c r="A44" i="44"/>
  <c r="A45" i="44"/>
  <c r="A46" i="44"/>
  <c r="A47" i="44"/>
  <c r="A21" i="44"/>
  <c r="A28" i="44"/>
  <c r="A24" i="44"/>
  <c r="A20" i="44"/>
  <c r="A13" i="44"/>
  <c r="A25" i="44"/>
  <c r="A30" i="44"/>
  <c r="A27" i="44"/>
  <c r="A23" i="44"/>
  <c r="A29" i="44"/>
  <c r="A26" i="44"/>
  <c r="A22" i="44"/>
  <c r="B89" i="44" l="1"/>
  <c r="B35" i="44"/>
  <c r="B71" i="44"/>
  <c r="B53" i="44"/>
  <c r="B36" i="44" l="1"/>
  <c r="B72" i="44"/>
  <c r="B90" i="44"/>
  <c r="B54" i="44"/>
  <c r="B91" i="44" l="1"/>
  <c r="B37" i="44"/>
  <c r="B55" i="44"/>
  <c r="B73" i="44"/>
  <c r="B38" i="44" l="1"/>
  <c r="B74" i="44"/>
  <c r="B92" i="44"/>
  <c r="B56" i="44"/>
  <c r="B57" i="44" l="1"/>
  <c r="B75" i="44"/>
  <c r="B93" i="44"/>
  <c r="B39" i="44"/>
  <c r="B94" i="44" l="1"/>
  <c r="B58" i="44"/>
  <c r="B40" i="44"/>
  <c r="B76" i="44"/>
  <c r="B77" i="44" l="1"/>
  <c r="B59" i="44"/>
  <c r="B41" i="44"/>
  <c r="B95" i="44"/>
  <c r="B96" i="44" l="1"/>
  <c r="B60" i="44"/>
  <c r="B42" i="44"/>
  <c r="B78" i="44"/>
  <c r="B79" i="44" l="1"/>
  <c r="B61" i="44"/>
  <c r="B43" i="44"/>
  <c r="B97" i="44"/>
  <c r="B98" i="44" l="1"/>
  <c r="B62" i="44"/>
  <c r="B44" i="44"/>
  <c r="B80" i="44"/>
  <c r="B81" i="44" l="1"/>
  <c r="B63" i="44"/>
  <c r="B45" i="44"/>
  <c r="B99" i="44"/>
  <c r="B64" i="44" l="1"/>
  <c r="B100" i="44"/>
  <c r="B46" i="44"/>
  <c r="B82" i="44"/>
  <c r="B83" i="44" l="1"/>
  <c r="B101" i="44"/>
  <c r="B47" i="44"/>
  <c r="B65" i="44"/>
  <c r="Q34" i="39" l="1"/>
  <c r="U34" i="39" s="1"/>
  <c r="P34" i="39"/>
  <c r="O34" i="39"/>
  <c r="N34" i="39"/>
  <c r="M34" i="39"/>
  <c r="T34" i="39" s="1"/>
  <c r="L34" i="39"/>
  <c r="K34" i="39"/>
  <c r="J34" i="39"/>
  <c r="I34" i="39"/>
  <c r="S34" i="39" s="1"/>
  <c r="H34" i="39"/>
  <c r="G34" i="39"/>
  <c r="F34" i="39"/>
  <c r="Q33" i="39"/>
  <c r="U33" i="39" s="1"/>
  <c r="P33" i="39"/>
  <c r="O33" i="39"/>
  <c r="N33" i="39"/>
  <c r="M33" i="39"/>
  <c r="T33" i="39" s="1"/>
  <c r="L33" i="39"/>
  <c r="K33" i="39"/>
  <c r="J33" i="39"/>
  <c r="I33" i="39"/>
  <c r="S33" i="39" s="1"/>
  <c r="H33" i="39"/>
  <c r="G33" i="39"/>
  <c r="F33" i="39"/>
  <c r="G19" i="39"/>
  <c r="H19" i="39"/>
  <c r="I19" i="39"/>
  <c r="J19" i="39"/>
  <c r="K19" i="39"/>
  <c r="L19" i="39"/>
  <c r="M19" i="39"/>
  <c r="N19" i="39"/>
  <c r="O19" i="39"/>
  <c r="P19" i="39"/>
  <c r="Q19" i="39"/>
  <c r="F19" i="39"/>
  <c r="U588" i="41"/>
  <c r="T588" i="41"/>
  <c r="S588" i="41"/>
  <c r="U586" i="41"/>
  <c r="T586" i="41"/>
  <c r="S586" i="41"/>
  <c r="R583" i="41"/>
  <c r="Q579" i="41"/>
  <c r="P579" i="41"/>
  <c r="O579" i="41"/>
  <c r="N579" i="41"/>
  <c r="M579" i="41"/>
  <c r="L579" i="41"/>
  <c r="K579" i="41"/>
  <c r="J579" i="41"/>
  <c r="I579" i="41"/>
  <c r="H579" i="41"/>
  <c r="G579" i="41"/>
  <c r="F579" i="41"/>
  <c r="U578" i="41"/>
  <c r="T578" i="41"/>
  <c r="S578" i="41"/>
  <c r="U577" i="41"/>
  <c r="T577" i="41"/>
  <c r="S577" i="41"/>
  <c r="U573" i="41"/>
  <c r="T573" i="41"/>
  <c r="S573" i="41"/>
  <c r="U571" i="41"/>
  <c r="T571" i="41"/>
  <c r="S571" i="41"/>
  <c r="C565" i="41"/>
  <c r="U564" i="41"/>
  <c r="T564" i="41"/>
  <c r="S564" i="41"/>
  <c r="U562" i="41"/>
  <c r="T562" i="41"/>
  <c r="S562" i="41"/>
  <c r="R559" i="41"/>
  <c r="Q555" i="41"/>
  <c r="P555" i="41"/>
  <c r="O555" i="41"/>
  <c r="N555" i="41"/>
  <c r="M555" i="41"/>
  <c r="L555" i="41"/>
  <c r="K555" i="41"/>
  <c r="J555" i="41"/>
  <c r="I555" i="41"/>
  <c r="H555" i="41"/>
  <c r="G555" i="41"/>
  <c r="F555" i="41"/>
  <c r="U554" i="41"/>
  <c r="T554" i="41"/>
  <c r="S554" i="41"/>
  <c r="U553" i="41"/>
  <c r="T553" i="41"/>
  <c r="S553" i="41"/>
  <c r="U549" i="41"/>
  <c r="T549" i="41"/>
  <c r="S549" i="41"/>
  <c r="U547" i="41"/>
  <c r="T547" i="41"/>
  <c r="S547" i="41"/>
  <c r="C541" i="41"/>
  <c r="U540" i="41"/>
  <c r="T540" i="41"/>
  <c r="S540" i="41"/>
  <c r="U538" i="41"/>
  <c r="T538" i="41"/>
  <c r="S538" i="41"/>
  <c r="R535" i="41"/>
  <c r="Q531" i="41"/>
  <c r="P531" i="41"/>
  <c r="O531" i="41"/>
  <c r="N531" i="41"/>
  <c r="M531" i="41"/>
  <c r="L531" i="41"/>
  <c r="K531" i="41"/>
  <c r="J531" i="41"/>
  <c r="I531" i="41"/>
  <c r="H531" i="41"/>
  <c r="G531" i="41"/>
  <c r="F531" i="41"/>
  <c r="U530" i="41"/>
  <c r="T530" i="41"/>
  <c r="S530" i="41"/>
  <c r="U529" i="41"/>
  <c r="T529" i="41"/>
  <c r="S529" i="41"/>
  <c r="U525" i="41"/>
  <c r="T525" i="41"/>
  <c r="S525" i="41"/>
  <c r="U523" i="41"/>
  <c r="T523" i="41"/>
  <c r="S523" i="41"/>
  <c r="C517" i="41"/>
  <c r="U516" i="41"/>
  <c r="T516" i="41"/>
  <c r="S516" i="41"/>
  <c r="U514" i="41"/>
  <c r="T514" i="41"/>
  <c r="S514" i="41"/>
  <c r="R511" i="41"/>
  <c r="Q507" i="41"/>
  <c r="P507" i="41"/>
  <c r="O507" i="41"/>
  <c r="N507" i="41"/>
  <c r="M507" i="41"/>
  <c r="L507" i="41"/>
  <c r="K507" i="41"/>
  <c r="J507" i="41"/>
  <c r="I507" i="41"/>
  <c r="H507" i="41"/>
  <c r="G507" i="41"/>
  <c r="F507" i="41"/>
  <c r="U506" i="41"/>
  <c r="T506" i="41"/>
  <c r="S506" i="41"/>
  <c r="U505" i="41"/>
  <c r="T505" i="41"/>
  <c r="S505" i="41"/>
  <c r="U501" i="41"/>
  <c r="T501" i="41"/>
  <c r="S501" i="41"/>
  <c r="U499" i="41"/>
  <c r="T499" i="41"/>
  <c r="S499" i="41"/>
  <c r="C493" i="41"/>
  <c r="U492" i="41"/>
  <c r="T492" i="41"/>
  <c r="S492" i="41"/>
  <c r="U490" i="41"/>
  <c r="T490" i="41"/>
  <c r="S490" i="41"/>
  <c r="R487" i="41"/>
  <c r="Q483" i="41"/>
  <c r="P483" i="41"/>
  <c r="O483" i="41"/>
  <c r="N483" i="41"/>
  <c r="M483" i="41"/>
  <c r="L483" i="41"/>
  <c r="K483" i="41"/>
  <c r="J483" i="41"/>
  <c r="I483" i="41"/>
  <c r="H483" i="41"/>
  <c r="G483" i="41"/>
  <c r="F483" i="41"/>
  <c r="U482" i="41"/>
  <c r="T482" i="41"/>
  <c r="S482" i="41"/>
  <c r="U481" i="41"/>
  <c r="T481" i="41"/>
  <c r="S481" i="41"/>
  <c r="U477" i="41"/>
  <c r="T477" i="41"/>
  <c r="S477" i="41"/>
  <c r="U475" i="41"/>
  <c r="T475" i="41"/>
  <c r="S475" i="41"/>
  <c r="C469" i="41"/>
  <c r="U468" i="41"/>
  <c r="T468" i="41"/>
  <c r="S468" i="41"/>
  <c r="U466" i="41"/>
  <c r="T466" i="41"/>
  <c r="S466" i="41"/>
  <c r="R463" i="41"/>
  <c r="Q459" i="41"/>
  <c r="P459" i="41"/>
  <c r="O459" i="41"/>
  <c r="N459" i="41"/>
  <c r="M459" i="41"/>
  <c r="L459" i="41"/>
  <c r="K459" i="41"/>
  <c r="J459" i="41"/>
  <c r="I459" i="41"/>
  <c r="H459" i="41"/>
  <c r="G459" i="41"/>
  <c r="F459" i="41"/>
  <c r="U458" i="41"/>
  <c r="T458" i="41"/>
  <c r="S458" i="41"/>
  <c r="U457" i="41"/>
  <c r="T457" i="41"/>
  <c r="S457" i="41"/>
  <c r="U453" i="41"/>
  <c r="T453" i="41"/>
  <c r="S453" i="41"/>
  <c r="U451" i="41"/>
  <c r="T451" i="41"/>
  <c r="S451" i="41"/>
  <c r="C445" i="41"/>
  <c r="U444" i="41"/>
  <c r="T444" i="41"/>
  <c r="S444" i="41"/>
  <c r="U442" i="41"/>
  <c r="T442" i="41"/>
  <c r="S442" i="41"/>
  <c r="R439" i="41"/>
  <c r="Q435" i="41"/>
  <c r="P435" i="41"/>
  <c r="O435" i="41"/>
  <c r="N435" i="41"/>
  <c r="M435" i="41"/>
  <c r="L435" i="41"/>
  <c r="K435" i="41"/>
  <c r="J435" i="41"/>
  <c r="I435" i="41"/>
  <c r="H435" i="41"/>
  <c r="G435" i="41"/>
  <c r="F435" i="41"/>
  <c r="U434" i="41"/>
  <c r="T434" i="41"/>
  <c r="S434" i="41"/>
  <c r="U433" i="41"/>
  <c r="T433" i="41"/>
  <c r="S433" i="41"/>
  <c r="U429" i="41"/>
  <c r="T429" i="41"/>
  <c r="S429" i="41"/>
  <c r="U427" i="41"/>
  <c r="T427" i="41"/>
  <c r="S427" i="41"/>
  <c r="C421" i="41"/>
  <c r="U420" i="41"/>
  <c r="T420" i="41"/>
  <c r="S420" i="41"/>
  <c r="U418" i="41"/>
  <c r="T418" i="41"/>
  <c r="S418" i="41"/>
  <c r="R415" i="41"/>
  <c r="Q411" i="41"/>
  <c r="P411" i="41"/>
  <c r="O411" i="41"/>
  <c r="N411" i="41"/>
  <c r="M411" i="41"/>
  <c r="L411" i="41"/>
  <c r="K411" i="41"/>
  <c r="J411" i="41"/>
  <c r="I411" i="41"/>
  <c r="H411" i="41"/>
  <c r="G411" i="41"/>
  <c r="F411" i="41"/>
  <c r="U410" i="41"/>
  <c r="T410" i="41"/>
  <c r="S410" i="41"/>
  <c r="U409" i="41"/>
  <c r="T409" i="41"/>
  <c r="S409" i="41"/>
  <c r="U405" i="41"/>
  <c r="T405" i="41"/>
  <c r="S405" i="41"/>
  <c r="U403" i="41"/>
  <c r="T403" i="41"/>
  <c r="S403" i="41"/>
  <c r="C397" i="41"/>
  <c r="U396" i="41"/>
  <c r="T396" i="41"/>
  <c r="S396" i="41"/>
  <c r="U394" i="41"/>
  <c r="T394" i="41"/>
  <c r="S394" i="41"/>
  <c r="R391" i="41"/>
  <c r="Q387" i="41"/>
  <c r="P387" i="41"/>
  <c r="O387" i="41"/>
  <c r="N387" i="41"/>
  <c r="M387" i="41"/>
  <c r="L387" i="41"/>
  <c r="K387" i="41"/>
  <c r="J387" i="41"/>
  <c r="I387" i="41"/>
  <c r="H387" i="41"/>
  <c r="G387" i="41"/>
  <c r="F387" i="41"/>
  <c r="U386" i="41"/>
  <c r="T386" i="41"/>
  <c r="S386" i="41"/>
  <c r="U385" i="41"/>
  <c r="T385" i="41"/>
  <c r="S385" i="41"/>
  <c r="U381" i="41"/>
  <c r="T381" i="41"/>
  <c r="S381" i="41"/>
  <c r="U379" i="41"/>
  <c r="T379" i="41"/>
  <c r="S379" i="41"/>
  <c r="C373" i="41"/>
  <c r="U372" i="41"/>
  <c r="T372" i="41"/>
  <c r="S372" i="41"/>
  <c r="U370" i="41"/>
  <c r="T370" i="41"/>
  <c r="S370" i="41"/>
  <c r="R367" i="41"/>
  <c r="Q363" i="41"/>
  <c r="P363" i="41"/>
  <c r="O363" i="41"/>
  <c r="N363" i="41"/>
  <c r="M363" i="41"/>
  <c r="L363" i="41"/>
  <c r="K363" i="41"/>
  <c r="J363" i="41"/>
  <c r="I363" i="41"/>
  <c r="H363" i="41"/>
  <c r="G363" i="41"/>
  <c r="F363" i="41"/>
  <c r="U362" i="41"/>
  <c r="T362" i="41"/>
  <c r="S362" i="41"/>
  <c r="U361" i="41"/>
  <c r="T361" i="41"/>
  <c r="S361" i="41"/>
  <c r="U357" i="41"/>
  <c r="T357" i="41"/>
  <c r="S357" i="41"/>
  <c r="U355" i="41"/>
  <c r="T355" i="41"/>
  <c r="S355" i="41"/>
  <c r="C349" i="41"/>
  <c r="U348" i="41"/>
  <c r="T348" i="41"/>
  <c r="S348" i="41"/>
  <c r="U346" i="41"/>
  <c r="T346" i="41"/>
  <c r="S346" i="41"/>
  <c r="R343" i="41"/>
  <c r="Q339" i="41"/>
  <c r="P339" i="41"/>
  <c r="O339" i="41"/>
  <c r="N339" i="41"/>
  <c r="M339" i="41"/>
  <c r="L339" i="41"/>
  <c r="K339" i="41"/>
  <c r="J339" i="41"/>
  <c r="I339" i="41"/>
  <c r="H339" i="41"/>
  <c r="G339" i="41"/>
  <c r="F339" i="41"/>
  <c r="U338" i="41"/>
  <c r="T338" i="41"/>
  <c r="S338" i="41"/>
  <c r="U337" i="41"/>
  <c r="T337" i="41"/>
  <c r="S337" i="41"/>
  <c r="U333" i="41"/>
  <c r="T333" i="41"/>
  <c r="S333" i="41"/>
  <c r="U331" i="41"/>
  <c r="T331" i="41"/>
  <c r="S331" i="41"/>
  <c r="C325" i="41"/>
  <c r="U324" i="41"/>
  <c r="T324" i="41"/>
  <c r="S324" i="41"/>
  <c r="U322" i="41"/>
  <c r="T322" i="41"/>
  <c r="S322" i="41"/>
  <c r="R319" i="41"/>
  <c r="Q315" i="41"/>
  <c r="P315" i="41"/>
  <c r="O315" i="41"/>
  <c r="N315" i="41"/>
  <c r="M315" i="41"/>
  <c r="L315" i="41"/>
  <c r="K315" i="41"/>
  <c r="J315" i="41"/>
  <c r="I315" i="41"/>
  <c r="H315" i="41"/>
  <c r="G315" i="41"/>
  <c r="F315" i="41"/>
  <c r="U314" i="41"/>
  <c r="T314" i="41"/>
  <c r="S314" i="41"/>
  <c r="U313" i="41"/>
  <c r="T313" i="41"/>
  <c r="S313" i="41"/>
  <c r="U309" i="41"/>
  <c r="T309" i="41"/>
  <c r="S309" i="41"/>
  <c r="U307" i="41"/>
  <c r="T307" i="41"/>
  <c r="S307" i="41"/>
  <c r="C301" i="41"/>
  <c r="U300" i="41"/>
  <c r="T300" i="41"/>
  <c r="S300" i="41"/>
  <c r="U298" i="41"/>
  <c r="T298" i="41"/>
  <c r="S298" i="41"/>
  <c r="R295" i="41"/>
  <c r="Q291" i="41"/>
  <c r="P291" i="41"/>
  <c r="O291" i="41"/>
  <c r="N291" i="41"/>
  <c r="M291" i="41"/>
  <c r="L291" i="41"/>
  <c r="K291" i="41"/>
  <c r="J291" i="41"/>
  <c r="I291" i="41"/>
  <c r="H291" i="41"/>
  <c r="G291" i="41"/>
  <c r="F291" i="41"/>
  <c r="U290" i="41"/>
  <c r="T290" i="41"/>
  <c r="S290" i="41"/>
  <c r="U289" i="41"/>
  <c r="T289" i="41"/>
  <c r="S289" i="41"/>
  <c r="U285" i="41"/>
  <c r="T285" i="41"/>
  <c r="S285" i="41"/>
  <c r="U283" i="41"/>
  <c r="T283" i="41"/>
  <c r="S283" i="41"/>
  <c r="C277" i="41"/>
  <c r="U276" i="41"/>
  <c r="T276" i="41"/>
  <c r="S276" i="41"/>
  <c r="U274" i="41"/>
  <c r="T274" i="41"/>
  <c r="S274" i="41"/>
  <c r="R271" i="41"/>
  <c r="Q267" i="41"/>
  <c r="P267" i="41"/>
  <c r="O267" i="41"/>
  <c r="N267" i="41"/>
  <c r="M267" i="41"/>
  <c r="L267" i="41"/>
  <c r="K267" i="41"/>
  <c r="J267" i="41"/>
  <c r="I267" i="41"/>
  <c r="H267" i="41"/>
  <c r="G267" i="41"/>
  <c r="F267" i="41"/>
  <c r="U266" i="41"/>
  <c r="T266" i="41"/>
  <c r="S266" i="41"/>
  <c r="U265" i="41"/>
  <c r="T265" i="41"/>
  <c r="S265" i="41"/>
  <c r="U261" i="41"/>
  <c r="T261" i="41"/>
  <c r="S261" i="41"/>
  <c r="U259" i="41"/>
  <c r="T259" i="41"/>
  <c r="S259" i="41"/>
  <c r="C253" i="41"/>
  <c r="U252" i="41"/>
  <c r="T252" i="41"/>
  <c r="S252" i="41"/>
  <c r="U250" i="41"/>
  <c r="T250" i="41"/>
  <c r="S250" i="41"/>
  <c r="R247" i="41"/>
  <c r="Q243" i="41"/>
  <c r="P243" i="41"/>
  <c r="O243" i="41"/>
  <c r="N243" i="41"/>
  <c r="M243" i="41"/>
  <c r="L243" i="41"/>
  <c r="K243" i="41"/>
  <c r="J243" i="41"/>
  <c r="I243" i="41"/>
  <c r="H243" i="41"/>
  <c r="G243" i="41"/>
  <c r="F243" i="41"/>
  <c r="U242" i="41"/>
  <c r="T242" i="41"/>
  <c r="S242" i="41"/>
  <c r="U241" i="41"/>
  <c r="T241" i="41"/>
  <c r="S241" i="41"/>
  <c r="U237" i="41"/>
  <c r="T237" i="41"/>
  <c r="S237" i="41"/>
  <c r="U235" i="41"/>
  <c r="T235" i="41"/>
  <c r="S235" i="41"/>
  <c r="C229" i="41"/>
  <c r="U228" i="41"/>
  <c r="T228" i="41"/>
  <c r="S228" i="41"/>
  <c r="U226" i="41"/>
  <c r="T226" i="41"/>
  <c r="S226" i="41"/>
  <c r="R223" i="41"/>
  <c r="Q219" i="41"/>
  <c r="P219" i="41"/>
  <c r="O219" i="41"/>
  <c r="N219" i="41"/>
  <c r="M219" i="41"/>
  <c r="L219" i="41"/>
  <c r="K219" i="41"/>
  <c r="J219" i="41"/>
  <c r="I219" i="41"/>
  <c r="H219" i="41"/>
  <c r="G219" i="41"/>
  <c r="F219" i="41"/>
  <c r="U218" i="41"/>
  <c r="T218" i="41"/>
  <c r="S218" i="41"/>
  <c r="U217" i="41"/>
  <c r="T217" i="41"/>
  <c r="S217" i="41"/>
  <c r="U213" i="41"/>
  <c r="T213" i="41"/>
  <c r="S213" i="41"/>
  <c r="U211" i="41"/>
  <c r="T211" i="41"/>
  <c r="S211" i="41"/>
  <c r="C205" i="41"/>
  <c r="U204" i="41"/>
  <c r="T204" i="41"/>
  <c r="S204" i="41"/>
  <c r="U202" i="41"/>
  <c r="T202" i="41"/>
  <c r="S202" i="41"/>
  <c r="R199" i="41"/>
  <c r="Q195" i="41"/>
  <c r="P195" i="41"/>
  <c r="O195" i="41"/>
  <c r="N195" i="41"/>
  <c r="M195" i="41"/>
  <c r="L195" i="41"/>
  <c r="K195" i="41"/>
  <c r="J195" i="41"/>
  <c r="I195" i="41"/>
  <c r="H195" i="41"/>
  <c r="G195" i="41"/>
  <c r="F195" i="41"/>
  <c r="U194" i="41"/>
  <c r="T194" i="41"/>
  <c r="S194" i="41"/>
  <c r="U193" i="41"/>
  <c r="T193" i="41"/>
  <c r="S193" i="41"/>
  <c r="U189" i="41"/>
  <c r="T189" i="41"/>
  <c r="S189" i="41"/>
  <c r="U187" i="41"/>
  <c r="T187" i="41"/>
  <c r="S187" i="41"/>
  <c r="C181" i="41"/>
  <c r="U180" i="41"/>
  <c r="T180" i="41"/>
  <c r="S180" i="41"/>
  <c r="U178" i="41"/>
  <c r="T178" i="41"/>
  <c r="S178" i="41"/>
  <c r="R175" i="41"/>
  <c r="Q171" i="41"/>
  <c r="P171" i="41"/>
  <c r="O171" i="41"/>
  <c r="N171" i="41"/>
  <c r="M171" i="41"/>
  <c r="L171" i="41"/>
  <c r="K171" i="41"/>
  <c r="J171" i="41"/>
  <c r="I171" i="41"/>
  <c r="H171" i="41"/>
  <c r="G171" i="41"/>
  <c r="F171" i="41"/>
  <c r="U170" i="41"/>
  <c r="T170" i="41"/>
  <c r="S170" i="41"/>
  <c r="U169" i="41"/>
  <c r="T169" i="41"/>
  <c r="S169" i="41"/>
  <c r="U165" i="41"/>
  <c r="T165" i="41"/>
  <c r="S165" i="41"/>
  <c r="U163" i="41"/>
  <c r="T163" i="41"/>
  <c r="S163" i="41"/>
  <c r="C157" i="41"/>
  <c r="U156" i="41"/>
  <c r="T156" i="41"/>
  <c r="S156" i="41"/>
  <c r="U154" i="41"/>
  <c r="T154" i="41"/>
  <c r="S154" i="41"/>
  <c r="R151" i="41"/>
  <c r="Q147" i="41"/>
  <c r="P147" i="41"/>
  <c r="O147" i="41"/>
  <c r="N147" i="41"/>
  <c r="M147" i="41"/>
  <c r="L147" i="41"/>
  <c r="K147" i="41"/>
  <c r="J147" i="41"/>
  <c r="I147" i="41"/>
  <c r="H147" i="41"/>
  <c r="G147" i="41"/>
  <c r="F147" i="41"/>
  <c r="U146" i="41"/>
  <c r="T146" i="41"/>
  <c r="S146" i="41"/>
  <c r="U145" i="41"/>
  <c r="T145" i="41"/>
  <c r="S145" i="41"/>
  <c r="U141" i="41"/>
  <c r="T141" i="41"/>
  <c r="S141" i="41"/>
  <c r="U139" i="41"/>
  <c r="T139" i="41"/>
  <c r="S139" i="41"/>
  <c r="C133" i="41"/>
  <c r="U132" i="41"/>
  <c r="T132" i="41"/>
  <c r="S132" i="41"/>
  <c r="U130" i="41"/>
  <c r="T130" i="41"/>
  <c r="S130" i="41"/>
  <c r="R127" i="41"/>
  <c r="Q123" i="41"/>
  <c r="P123" i="41"/>
  <c r="O123" i="41"/>
  <c r="N123" i="41"/>
  <c r="M123" i="41"/>
  <c r="L123" i="41"/>
  <c r="K123" i="41"/>
  <c r="J123" i="41"/>
  <c r="I123" i="41"/>
  <c r="H123" i="41"/>
  <c r="G123" i="41"/>
  <c r="F123" i="41"/>
  <c r="U122" i="41"/>
  <c r="T122" i="41"/>
  <c r="S122" i="41"/>
  <c r="U121" i="41"/>
  <c r="T121" i="41"/>
  <c r="S121" i="41"/>
  <c r="U117" i="41"/>
  <c r="T117" i="41"/>
  <c r="S117" i="41"/>
  <c r="U115" i="41"/>
  <c r="T115" i="41"/>
  <c r="S115" i="41"/>
  <c r="C109" i="41"/>
  <c r="U108" i="41"/>
  <c r="T108" i="41"/>
  <c r="S108" i="41"/>
  <c r="U106" i="41"/>
  <c r="T106" i="41"/>
  <c r="S106" i="41"/>
  <c r="R103" i="41"/>
  <c r="Q99" i="41"/>
  <c r="P99" i="41"/>
  <c r="O99" i="41"/>
  <c r="N99" i="41"/>
  <c r="M99" i="41"/>
  <c r="L99" i="41"/>
  <c r="K99" i="41"/>
  <c r="J99" i="41"/>
  <c r="I99" i="41"/>
  <c r="H99" i="41"/>
  <c r="G99" i="41"/>
  <c r="F99" i="41"/>
  <c r="U98" i="41"/>
  <c r="T98" i="41"/>
  <c r="S98" i="41"/>
  <c r="U97" i="41"/>
  <c r="T97" i="41"/>
  <c r="S97" i="41"/>
  <c r="U93" i="41"/>
  <c r="T93" i="41"/>
  <c r="S93" i="41"/>
  <c r="S102" i="41" s="1"/>
  <c r="U91" i="41"/>
  <c r="T91" i="41"/>
  <c r="S91" i="41"/>
  <c r="C85" i="41"/>
  <c r="U84" i="41"/>
  <c r="T84" i="41"/>
  <c r="S84" i="41"/>
  <c r="U82" i="41"/>
  <c r="T82" i="41"/>
  <c r="S82" i="41"/>
  <c r="R79" i="41"/>
  <c r="Q75" i="41"/>
  <c r="P75" i="41"/>
  <c r="O75" i="41"/>
  <c r="N75" i="41"/>
  <c r="M75" i="41"/>
  <c r="L75" i="41"/>
  <c r="K75" i="41"/>
  <c r="J75" i="41"/>
  <c r="I75" i="41"/>
  <c r="H75" i="41"/>
  <c r="G75" i="41"/>
  <c r="F75" i="41"/>
  <c r="U74" i="41"/>
  <c r="T74" i="41"/>
  <c r="S74" i="41"/>
  <c r="U73" i="41"/>
  <c r="T73" i="41"/>
  <c r="S73" i="41"/>
  <c r="U69" i="41"/>
  <c r="T69" i="41"/>
  <c r="S69" i="41"/>
  <c r="U67" i="41"/>
  <c r="T67" i="41"/>
  <c r="S67" i="41"/>
  <c r="U60" i="41"/>
  <c r="T60" i="41"/>
  <c r="S60" i="41"/>
  <c r="U58" i="41"/>
  <c r="T58" i="41"/>
  <c r="S58" i="41"/>
  <c r="R55" i="41"/>
  <c r="Q51" i="41"/>
  <c r="P51" i="41"/>
  <c r="O51" i="41"/>
  <c r="N51" i="41"/>
  <c r="M51" i="41"/>
  <c r="L51" i="41"/>
  <c r="K51" i="41"/>
  <c r="J51" i="41"/>
  <c r="I51" i="41"/>
  <c r="H51" i="41"/>
  <c r="G51" i="41"/>
  <c r="F51" i="41"/>
  <c r="U50" i="41"/>
  <c r="T50" i="41"/>
  <c r="S50" i="41"/>
  <c r="U49" i="41"/>
  <c r="T49" i="41"/>
  <c r="S49" i="41"/>
  <c r="U45" i="41"/>
  <c r="T45" i="41"/>
  <c r="S45" i="41"/>
  <c r="U43" i="41"/>
  <c r="T43" i="41"/>
  <c r="S43" i="41"/>
  <c r="C37" i="41"/>
  <c r="B37" i="41" s="1"/>
  <c r="Q36" i="41"/>
  <c r="U36" i="41" s="1"/>
  <c r="D27" i="46" s="1"/>
  <c r="P36" i="41"/>
  <c r="O36" i="41"/>
  <c r="N36" i="41"/>
  <c r="M36" i="41"/>
  <c r="T36" i="41" s="1"/>
  <c r="C27" i="46" s="1"/>
  <c r="L36" i="41"/>
  <c r="K36" i="41"/>
  <c r="J36" i="41"/>
  <c r="I36" i="41"/>
  <c r="S36" i="41" s="1"/>
  <c r="B27" i="46" s="1"/>
  <c r="H36" i="41"/>
  <c r="G36" i="41"/>
  <c r="F36" i="41"/>
  <c r="Q34" i="41"/>
  <c r="U34" i="41" s="1"/>
  <c r="D24" i="46" s="1"/>
  <c r="P34" i="41"/>
  <c r="O34" i="41"/>
  <c r="N34" i="41"/>
  <c r="M34" i="41"/>
  <c r="T34" i="41" s="1"/>
  <c r="C24" i="46" s="1"/>
  <c r="L34" i="41"/>
  <c r="K34" i="41"/>
  <c r="J34" i="41"/>
  <c r="I34" i="41"/>
  <c r="S34" i="41" s="1"/>
  <c r="B24" i="46" s="1"/>
  <c r="H34" i="41"/>
  <c r="G34" i="41"/>
  <c r="F34" i="41"/>
  <c r="R31" i="41"/>
  <c r="Q26" i="41"/>
  <c r="P26" i="41"/>
  <c r="O26" i="41"/>
  <c r="N26" i="41"/>
  <c r="M26" i="41"/>
  <c r="L26" i="41"/>
  <c r="K26" i="41"/>
  <c r="J26" i="41"/>
  <c r="I26" i="41"/>
  <c r="H26" i="41"/>
  <c r="G26" i="41"/>
  <c r="F26" i="41"/>
  <c r="Q25" i="41"/>
  <c r="Q27" i="41" s="1"/>
  <c r="P25" i="41"/>
  <c r="P27" i="41" s="1"/>
  <c r="O25" i="41"/>
  <c r="N25" i="41"/>
  <c r="M25" i="41"/>
  <c r="L25" i="41"/>
  <c r="K25" i="41"/>
  <c r="J25" i="41"/>
  <c r="I25" i="41"/>
  <c r="I27" i="41" s="1"/>
  <c r="H25" i="41"/>
  <c r="H27" i="41" s="1"/>
  <c r="G25" i="41"/>
  <c r="G27" i="41" s="1"/>
  <c r="F25" i="41"/>
  <c r="Q21" i="41"/>
  <c r="P21" i="41"/>
  <c r="O21" i="41"/>
  <c r="N21" i="41"/>
  <c r="M21" i="41"/>
  <c r="L21" i="41"/>
  <c r="K21" i="41"/>
  <c r="J21" i="41"/>
  <c r="I21" i="41"/>
  <c r="H21" i="41"/>
  <c r="G21" i="41"/>
  <c r="F21" i="41"/>
  <c r="Q19" i="41"/>
  <c r="P19" i="41"/>
  <c r="O19" i="41"/>
  <c r="N19" i="41"/>
  <c r="M19" i="41"/>
  <c r="L19" i="41"/>
  <c r="K19" i="41"/>
  <c r="J19" i="41"/>
  <c r="I19" i="41"/>
  <c r="H19" i="41"/>
  <c r="G19" i="41"/>
  <c r="F19" i="41"/>
  <c r="F16" i="41"/>
  <c r="F15" i="41"/>
  <c r="F14" i="41"/>
  <c r="C13" i="41"/>
  <c r="C14" i="41" s="1"/>
  <c r="E5" i="41"/>
  <c r="Q33" i="25"/>
  <c r="P33" i="25"/>
  <c r="O33" i="25"/>
  <c r="N33" i="25"/>
  <c r="M33" i="25"/>
  <c r="L33" i="25"/>
  <c r="K33" i="25"/>
  <c r="J33" i="25"/>
  <c r="I33" i="25"/>
  <c r="H33" i="25"/>
  <c r="G33" i="25"/>
  <c r="F33" i="25"/>
  <c r="Q25" i="25"/>
  <c r="P25" i="25"/>
  <c r="O25" i="25"/>
  <c r="N25" i="25"/>
  <c r="M25" i="25"/>
  <c r="L25" i="25"/>
  <c r="K25" i="25"/>
  <c r="J25" i="25"/>
  <c r="I25" i="25"/>
  <c r="H25" i="25"/>
  <c r="G25" i="25"/>
  <c r="F25" i="25"/>
  <c r="Q24" i="25"/>
  <c r="P24" i="25"/>
  <c r="O24" i="25"/>
  <c r="N24" i="25"/>
  <c r="M24" i="25"/>
  <c r="L24" i="25"/>
  <c r="K24" i="25"/>
  <c r="J24" i="25"/>
  <c r="I24" i="25"/>
  <c r="H24" i="25"/>
  <c r="G24" i="25"/>
  <c r="F24" i="25"/>
  <c r="Q20" i="25"/>
  <c r="P20" i="25"/>
  <c r="O20" i="25"/>
  <c r="N20" i="25"/>
  <c r="M20" i="25"/>
  <c r="L20" i="25"/>
  <c r="K20" i="25"/>
  <c r="J20" i="25"/>
  <c r="I20" i="25"/>
  <c r="H20" i="25"/>
  <c r="G20" i="25"/>
  <c r="F20" i="25"/>
  <c r="G19" i="25"/>
  <c r="H19" i="25"/>
  <c r="I19" i="25"/>
  <c r="J19" i="25"/>
  <c r="K19" i="25"/>
  <c r="L19" i="25"/>
  <c r="M19" i="25"/>
  <c r="N19" i="25"/>
  <c r="O19" i="25"/>
  <c r="P19" i="25"/>
  <c r="Q19" i="25"/>
  <c r="F19" i="25"/>
  <c r="F16" i="25"/>
  <c r="F15" i="25"/>
  <c r="F14" i="25"/>
  <c r="D54" i="46"/>
  <c r="C54" i="46"/>
  <c r="B54" i="46"/>
  <c r="D53" i="46"/>
  <c r="C53" i="46"/>
  <c r="B53" i="46"/>
  <c r="C314" i="39"/>
  <c r="C284" i="39"/>
  <c r="C224" i="39"/>
  <c r="C194" i="39"/>
  <c r="C164" i="39"/>
  <c r="C134" i="39"/>
  <c r="C104" i="39"/>
  <c r="U64" i="39"/>
  <c r="T64" i="39"/>
  <c r="U63" i="39"/>
  <c r="T63" i="39"/>
  <c r="Q56" i="39"/>
  <c r="P56" i="39"/>
  <c r="O56" i="39"/>
  <c r="N56" i="39"/>
  <c r="M56" i="39"/>
  <c r="L56" i="39"/>
  <c r="K56" i="39"/>
  <c r="J56" i="39"/>
  <c r="I56" i="39"/>
  <c r="H56" i="39"/>
  <c r="G56" i="39"/>
  <c r="F56" i="39"/>
  <c r="U55" i="39"/>
  <c r="T55" i="39"/>
  <c r="S55" i="39"/>
  <c r="U54" i="39"/>
  <c r="T54" i="39"/>
  <c r="S54" i="39"/>
  <c r="U50" i="39"/>
  <c r="T50" i="39"/>
  <c r="S50" i="39"/>
  <c r="U49" i="39"/>
  <c r="T49" i="39"/>
  <c r="S49" i="39"/>
  <c r="C43" i="39"/>
  <c r="C13" i="39"/>
  <c r="C14" i="39" s="1"/>
  <c r="A14" i="39" l="1"/>
  <c r="A18" i="39"/>
  <c r="A22" i="39"/>
  <c r="A26" i="39"/>
  <c r="A30" i="39"/>
  <c r="A34" i="39"/>
  <c r="A38" i="39"/>
  <c r="A45" i="39"/>
  <c r="A49" i="39"/>
  <c r="A53" i="39"/>
  <c r="A57" i="39"/>
  <c r="A61" i="39"/>
  <c r="A65" i="39"/>
  <c r="A72" i="39"/>
  <c r="A77" i="39"/>
  <c r="A81" i="39"/>
  <c r="A85" i="39"/>
  <c r="A89" i="39"/>
  <c r="A93" i="39"/>
  <c r="A97" i="39"/>
  <c r="A104" i="39"/>
  <c r="A108" i="39"/>
  <c r="A112" i="39"/>
  <c r="A116" i="39"/>
  <c r="A120" i="39"/>
  <c r="A124" i="39"/>
  <c r="A131" i="39"/>
  <c r="A135" i="39"/>
  <c r="A139" i="39"/>
  <c r="A143" i="39"/>
  <c r="A147" i="39"/>
  <c r="A151" i="39"/>
  <c r="A155" i="39"/>
  <c r="A162" i="39"/>
  <c r="A166" i="39"/>
  <c r="A170" i="39"/>
  <c r="A174" i="39"/>
  <c r="A178" i="39"/>
  <c r="A182" i="39"/>
  <c r="A186" i="39"/>
  <c r="A193" i="39"/>
  <c r="A197" i="39"/>
  <c r="A201" i="39"/>
  <c r="A205" i="39"/>
  <c r="A209" i="39"/>
  <c r="A213" i="39"/>
  <c r="A217" i="39"/>
  <c r="A224" i="39"/>
  <c r="A228" i="39"/>
  <c r="A232" i="39"/>
  <c r="A236" i="39"/>
  <c r="A240" i="39"/>
  <c r="A244" i="39"/>
  <c r="A251" i="39"/>
  <c r="A255" i="39"/>
  <c r="A259" i="39"/>
  <c r="A263" i="39"/>
  <c r="A267" i="39"/>
  <c r="A271" i="39"/>
  <c r="A275" i="39"/>
  <c r="A282" i="39"/>
  <c r="A286" i="39"/>
  <c r="A290" i="39"/>
  <c r="A294" i="39"/>
  <c r="A298" i="39"/>
  <c r="A302" i="39"/>
  <c r="A306" i="39"/>
  <c r="A313" i="39"/>
  <c r="A317" i="39"/>
  <c r="A321" i="39"/>
  <c r="A325" i="39"/>
  <c r="A329" i="39"/>
  <c r="A333" i="39"/>
  <c r="A337" i="39"/>
  <c r="A19" i="39"/>
  <c r="A23" i="39"/>
  <c r="A27" i="39"/>
  <c r="A31" i="39"/>
  <c r="A35" i="39"/>
  <c r="A39" i="39"/>
  <c r="A46" i="39"/>
  <c r="A50" i="39"/>
  <c r="A54" i="39"/>
  <c r="A58" i="39"/>
  <c r="A62" i="39"/>
  <c r="A15" i="39"/>
  <c r="A16" i="39"/>
  <c r="A20" i="39"/>
  <c r="A24" i="39"/>
  <c r="A28" i="39"/>
  <c r="A32" i="39"/>
  <c r="A36" i="39"/>
  <c r="A43" i="39"/>
  <c r="A47" i="39"/>
  <c r="A51" i="39"/>
  <c r="A55" i="39"/>
  <c r="A59" i="39"/>
  <c r="A63" i="39"/>
  <c r="A67" i="39"/>
  <c r="A75" i="39"/>
  <c r="A79" i="39"/>
  <c r="A83" i="39"/>
  <c r="A87" i="39"/>
  <c r="A91" i="39"/>
  <c r="A95" i="39"/>
  <c r="A102" i="39"/>
  <c r="A106" i="39"/>
  <c r="A110" i="39"/>
  <c r="A114" i="39"/>
  <c r="A118" i="39"/>
  <c r="A122" i="39"/>
  <c r="A126" i="39"/>
  <c r="A133" i="39"/>
  <c r="A137" i="39"/>
  <c r="A141" i="39"/>
  <c r="A145" i="39"/>
  <c r="A149" i="39"/>
  <c r="A153" i="39"/>
  <c r="A157" i="39"/>
  <c r="A164" i="39"/>
  <c r="A168" i="39"/>
  <c r="A172" i="39"/>
  <c r="A176" i="39"/>
  <c r="A180" i="39"/>
  <c r="A184" i="39"/>
  <c r="A191" i="39"/>
  <c r="A195" i="39"/>
  <c r="A199" i="39"/>
  <c r="A203" i="39"/>
  <c r="A207" i="39"/>
  <c r="A211" i="39"/>
  <c r="A215" i="39"/>
  <c r="A222" i="39"/>
  <c r="A226" i="39"/>
  <c r="A230" i="39"/>
  <c r="A234" i="39"/>
  <c r="A238" i="39"/>
  <c r="A242" i="39"/>
  <c r="A246" i="39"/>
  <c r="A253" i="39"/>
  <c r="A257" i="39"/>
  <c r="A261" i="39"/>
  <c r="A265" i="39"/>
  <c r="A269" i="39"/>
  <c r="A273" i="39"/>
  <c r="A277" i="39"/>
  <c r="A284" i="39"/>
  <c r="A288" i="39"/>
  <c r="A292" i="39"/>
  <c r="A296" i="39"/>
  <c r="A300" i="39"/>
  <c r="A304" i="39"/>
  <c r="A311" i="39"/>
  <c r="A315" i="39"/>
  <c r="A319" i="39"/>
  <c r="A323" i="39"/>
  <c r="A327" i="39"/>
  <c r="A331" i="39"/>
  <c r="A335" i="39"/>
  <c r="A17" i="39"/>
  <c r="A21" i="39"/>
  <c r="A25" i="39"/>
  <c r="A29" i="39"/>
  <c r="A33" i="39"/>
  <c r="A37" i="39"/>
  <c r="A44" i="39"/>
  <c r="A48" i="39"/>
  <c r="A52" i="39"/>
  <c r="A56" i="39"/>
  <c r="A60" i="39"/>
  <c r="A64" i="39"/>
  <c r="A66" i="39"/>
  <c r="A78" i="39"/>
  <c r="A86" i="39"/>
  <c r="A94" i="39"/>
  <c r="A105" i="39"/>
  <c r="A113" i="39"/>
  <c r="A121" i="39"/>
  <c r="A132" i="39"/>
  <c r="A140" i="39"/>
  <c r="A148" i="39"/>
  <c r="A156" i="39"/>
  <c r="A167" i="39"/>
  <c r="A175" i="39"/>
  <c r="A183" i="39"/>
  <c r="A194" i="39"/>
  <c r="A202" i="39"/>
  <c r="A210" i="39"/>
  <c r="A221" i="39"/>
  <c r="A229" i="39"/>
  <c r="A237" i="39"/>
  <c r="A245" i="39"/>
  <c r="A256" i="39"/>
  <c r="A264" i="39"/>
  <c r="A272" i="39"/>
  <c r="A283" i="39"/>
  <c r="A291" i="39"/>
  <c r="A299" i="39"/>
  <c r="A307" i="39"/>
  <c r="A318" i="39"/>
  <c r="A326" i="39"/>
  <c r="A334" i="39"/>
  <c r="A247" i="39"/>
  <c r="A266" i="39"/>
  <c r="A274" i="39"/>
  <c r="A293" i="39"/>
  <c r="A301" i="39"/>
  <c r="A312" i="39"/>
  <c r="A328" i="39"/>
  <c r="A336" i="39"/>
  <c r="A127" i="39"/>
  <c r="A154" i="39"/>
  <c r="A173" i="39"/>
  <c r="A192" i="39"/>
  <c r="A216" i="39"/>
  <c r="A235" i="39"/>
  <c r="A262" i="39"/>
  <c r="A281" i="39"/>
  <c r="A305" i="39"/>
  <c r="A332" i="39"/>
  <c r="A71" i="39"/>
  <c r="A80" i="39"/>
  <c r="A88" i="39"/>
  <c r="A96" i="39"/>
  <c r="A107" i="39"/>
  <c r="A115" i="39"/>
  <c r="A123" i="39"/>
  <c r="A134" i="39"/>
  <c r="A142" i="39"/>
  <c r="A150" i="39"/>
  <c r="A161" i="39"/>
  <c r="A169" i="39"/>
  <c r="A177" i="39"/>
  <c r="A185" i="39"/>
  <c r="A196" i="39"/>
  <c r="A204" i="39"/>
  <c r="A212" i="39"/>
  <c r="A223" i="39"/>
  <c r="A231" i="39"/>
  <c r="A239" i="39"/>
  <c r="A258" i="39"/>
  <c r="A285" i="39"/>
  <c r="A320" i="39"/>
  <c r="A200" i="39"/>
  <c r="A254" i="39"/>
  <c r="A289" i="39"/>
  <c r="A316" i="39"/>
  <c r="A74" i="39"/>
  <c r="A82" i="39"/>
  <c r="A90" i="39"/>
  <c r="A101" i="39"/>
  <c r="A109" i="39"/>
  <c r="A117" i="39"/>
  <c r="A125" i="39"/>
  <c r="A136" i="39"/>
  <c r="A144" i="39"/>
  <c r="A152" i="39"/>
  <c r="A163" i="39"/>
  <c r="A171" i="39"/>
  <c r="A179" i="39"/>
  <c r="A187" i="39"/>
  <c r="A198" i="39"/>
  <c r="A206" i="39"/>
  <c r="A214" i="39"/>
  <c r="A225" i="39"/>
  <c r="A233" i="39"/>
  <c r="A241" i="39"/>
  <c r="A252" i="39"/>
  <c r="A260" i="39"/>
  <c r="A268" i="39"/>
  <c r="A276" i="39"/>
  <c r="A287" i="39"/>
  <c r="A295" i="39"/>
  <c r="A303" i="39"/>
  <c r="A314" i="39"/>
  <c r="A322" i="39"/>
  <c r="A330" i="39"/>
  <c r="A341" i="39"/>
  <c r="A76" i="39"/>
  <c r="A84" i="39"/>
  <c r="A92" i="39"/>
  <c r="A103" i="39"/>
  <c r="A111" i="39"/>
  <c r="A119" i="39"/>
  <c r="A138" i="39"/>
  <c r="A146" i="39"/>
  <c r="A165" i="39"/>
  <c r="A181" i="39"/>
  <c r="A208" i="39"/>
  <c r="A227" i="39"/>
  <c r="A243" i="39"/>
  <c r="A270" i="39"/>
  <c r="A297" i="39"/>
  <c r="A324" i="39"/>
  <c r="C255" i="39"/>
  <c r="B254" i="39"/>
  <c r="C15" i="39"/>
  <c r="B14" i="39"/>
  <c r="B284" i="39"/>
  <c r="C285" i="39"/>
  <c r="C315" i="39"/>
  <c r="B314" i="39"/>
  <c r="C44" i="39"/>
  <c r="B43" i="39"/>
  <c r="C75" i="39"/>
  <c r="B74" i="39"/>
  <c r="B104" i="39"/>
  <c r="C105" i="39"/>
  <c r="C135" i="39"/>
  <c r="B134" i="39"/>
  <c r="C165" i="39"/>
  <c r="B164" i="39"/>
  <c r="C195" i="39"/>
  <c r="B194" i="39"/>
  <c r="B224" i="39"/>
  <c r="C225" i="39"/>
  <c r="A14" i="41"/>
  <c r="A15" i="41"/>
  <c r="A16" i="41"/>
  <c r="A20" i="41"/>
  <c r="A24" i="41"/>
  <c r="A28" i="41"/>
  <c r="A32" i="41"/>
  <c r="A36" i="41"/>
  <c r="A40" i="41"/>
  <c r="A44" i="41"/>
  <c r="A48" i="41"/>
  <c r="A52" i="41"/>
  <c r="A56" i="41"/>
  <c r="A60" i="41"/>
  <c r="A64" i="41"/>
  <c r="A68" i="41"/>
  <c r="A72" i="41"/>
  <c r="A76" i="41"/>
  <c r="A80" i="41"/>
  <c r="A84" i="41"/>
  <c r="A88" i="41"/>
  <c r="A92" i="41"/>
  <c r="A96" i="41"/>
  <c r="A100" i="41"/>
  <c r="A104" i="41"/>
  <c r="A108" i="41"/>
  <c r="A112" i="41"/>
  <c r="A116" i="41"/>
  <c r="A120" i="41"/>
  <c r="A124" i="41"/>
  <c r="A128" i="41"/>
  <c r="A132" i="41"/>
  <c r="A136" i="41"/>
  <c r="A140" i="41"/>
  <c r="A144" i="41"/>
  <c r="A148" i="41"/>
  <c r="A152" i="41"/>
  <c r="A156" i="41"/>
  <c r="A160" i="41"/>
  <c r="A164" i="41"/>
  <c r="A168" i="41"/>
  <c r="A172" i="41"/>
  <c r="A176" i="41"/>
  <c r="A180" i="41"/>
  <c r="A184" i="41"/>
  <c r="A188" i="41"/>
  <c r="A192" i="41"/>
  <c r="A196" i="41"/>
  <c r="A200" i="41"/>
  <c r="A204" i="41"/>
  <c r="A208" i="41"/>
  <c r="A212" i="41"/>
  <c r="A216" i="41"/>
  <c r="A220" i="41"/>
  <c r="A224" i="41"/>
  <c r="A228" i="41"/>
  <c r="A232" i="41"/>
  <c r="A236" i="41"/>
  <c r="A240" i="41"/>
  <c r="A244" i="41"/>
  <c r="A248" i="41"/>
  <c r="A252" i="41"/>
  <c r="A256" i="41"/>
  <c r="A260" i="41"/>
  <c r="A264" i="41"/>
  <c r="A268" i="41"/>
  <c r="A272" i="41"/>
  <c r="A276" i="41"/>
  <c r="A280" i="41"/>
  <c r="A284" i="41"/>
  <c r="A288" i="41"/>
  <c r="A292" i="41"/>
  <c r="A296" i="41"/>
  <c r="A300" i="41"/>
  <c r="A304" i="41"/>
  <c r="A308" i="41"/>
  <c r="A312" i="41"/>
  <c r="A316" i="41"/>
  <c r="A320" i="41"/>
  <c r="A324" i="41"/>
  <c r="A328" i="41"/>
  <c r="A332" i="41"/>
  <c r="A336" i="41"/>
  <c r="A340" i="41"/>
  <c r="A344" i="41"/>
  <c r="A348" i="41"/>
  <c r="A352" i="41"/>
  <c r="A17" i="41"/>
  <c r="A22" i="41"/>
  <c r="A27" i="41"/>
  <c r="A33" i="41"/>
  <c r="A38" i="41"/>
  <c r="A43" i="41"/>
  <c r="A49" i="41"/>
  <c r="A54" i="41"/>
  <c r="A59" i="41"/>
  <c r="A65" i="41"/>
  <c r="A70" i="41"/>
  <c r="A75" i="41"/>
  <c r="A81" i="41"/>
  <c r="A86" i="41"/>
  <c r="A91" i="41"/>
  <c r="A97" i="41"/>
  <c r="A102" i="41"/>
  <c r="A107" i="41"/>
  <c r="A113" i="41"/>
  <c r="A118" i="41"/>
  <c r="A123" i="41"/>
  <c r="A129" i="41"/>
  <c r="A134" i="41"/>
  <c r="A139" i="41"/>
  <c r="A145" i="41"/>
  <c r="A150" i="41"/>
  <c r="A155" i="41"/>
  <c r="A161" i="41"/>
  <c r="A166" i="41"/>
  <c r="A171" i="41"/>
  <c r="A177" i="41"/>
  <c r="A182" i="41"/>
  <c r="A187" i="41"/>
  <c r="A193" i="41"/>
  <c r="A198" i="41"/>
  <c r="A203" i="41"/>
  <c r="A209" i="41"/>
  <c r="A214" i="41"/>
  <c r="A219" i="41"/>
  <c r="A225" i="41"/>
  <c r="A230" i="41"/>
  <c r="A235" i="41"/>
  <c r="A241" i="41"/>
  <c r="A246" i="41"/>
  <c r="A251" i="41"/>
  <c r="A257" i="41"/>
  <c r="A262" i="41"/>
  <c r="A267" i="41"/>
  <c r="A273" i="41"/>
  <c r="A278" i="41"/>
  <c r="A283" i="41"/>
  <c r="A289" i="41"/>
  <c r="A294" i="41"/>
  <c r="A299" i="41"/>
  <c r="A305" i="41"/>
  <c r="A310" i="41"/>
  <c r="A315" i="41"/>
  <c r="A321" i="41"/>
  <c r="A326" i="41"/>
  <c r="A331" i="41"/>
  <c r="A337" i="41"/>
  <c r="A342" i="41"/>
  <c r="A347" i="41"/>
  <c r="A353" i="41"/>
  <c r="A357" i="41"/>
  <c r="A361" i="41"/>
  <c r="A365" i="41"/>
  <c r="A369" i="41"/>
  <c r="A373" i="41"/>
  <c r="A377" i="41"/>
  <c r="A381" i="41"/>
  <c r="A385" i="41"/>
  <c r="A389" i="41"/>
  <c r="A393" i="41"/>
  <c r="A397" i="41"/>
  <c r="A401" i="41"/>
  <c r="A405" i="41"/>
  <c r="A409" i="41"/>
  <c r="A413" i="41"/>
  <c r="A417" i="41"/>
  <c r="A18" i="41"/>
  <c r="A23" i="41"/>
  <c r="A29" i="41"/>
  <c r="A34" i="41"/>
  <c r="A39" i="41"/>
  <c r="A45" i="41"/>
  <c r="A50" i="41"/>
  <c r="A55" i="41"/>
  <c r="A61" i="41"/>
  <c r="A66" i="41"/>
  <c r="A71" i="41"/>
  <c r="A77" i="41"/>
  <c r="A82" i="41"/>
  <c r="A87" i="41"/>
  <c r="A93" i="41"/>
  <c r="A98" i="41"/>
  <c r="A103" i="41"/>
  <c r="A109" i="41"/>
  <c r="A114" i="41"/>
  <c r="A119" i="41"/>
  <c r="A125" i="41"/>
  <c r="A130" i="41"/>
  <c r="A135" i="41"/>
  <c r="A141" i="41"/>
  <c r="A146" i="41"/>
  <c r="A151" i="41"/>
  <c r="A157" i="41"/>
  <c r="A162" i="41"/>
  <c r="A167" i="41"/>
  <c r="A173" i="41"/>
  <c r="A178" i="41"/>
  <c r="A183" i="41"/>
  <c r="A189" i="41"/>
  <c r="A194" i="41"/>
  <c r="A199" i="41"/>
  <c r="A205" i="41"/>
  <c r="A210" i="41"/>
  <c r="A215" i="41"/>
  <c r="A221" i="41"/>
  <c r="A226" i="41"/>
  <c r="A231" i="41"/>
  <c r="A237" i="41"/>
  <c r="A242" i="41"/>
  <c r="A247" i="41"/>
  <c r="A253" i="41"/>
  <c r="A258" i="41"/>
  <c r="A263" i="41"/>
  <c r="A269" i="41"/>
  <c r="A274" i="41"/>
  <c r="A279" i="41"/>
  <c r="A285" i="41"/>
  <c r="A290" i="41"/>
  <c r="A295" i="41"/>
  <c r="A301" i="41"/>
  <c r="A306" i="41"/>
  <c r="A311" i="41"/>
  <c r="A317" i="41"/>
  <c r="A322" i="41"/>
  <c r="A327" i="41"/>
  <c r="A333" i="41"/>
  <c r="A338" i="41"/>
  <c r="A343" i="41"/>
  <c r="A349" i="41"/>
  <c r="A354" i="41"/>
  <c r="A358" i="41"/>
  <c r="A362" i="41"/>
  <c r="A366" i="41"/>
  <c r="A370" i="41"/>
  <c r="A374" i="41"/>
  <c r="A378" i="41"/>
  <c r="A382" i="41"/>
  <c r="A386" i="41"/>
  <c r="A390" i="41"/>
  <c r="A394" i="41"/>
  <c r="A398" i="41"/>
  <c r="A402" i="41"/>
  <c r="A406" i="41"/>
  <c r="A410" i="41"/>
  <c r="A414" i="41"/>
  <c r="A418" i="41"/>
  <c r="A422" i="41"/>
  <c r="A426" i="41"/>
  <c r="A430" i="41"/>
  <c r="A434" i="41"/>
  <c r="A438" i="41"/>
  <c r="A19" i="41"/>
  <c r="A25" i="41"/>
  <c r="A30" i="41"/>
  <c r="A35" i="41"/>
  <c r="A41" i="41"/>
  <c r="A46" i="41"/>
  <c r="A51" i="41"/>
  <c r="A57" i="41"/>
  <c r="A62" i="41"/>
  <c r="A67" i="41"/>
  <c r="A73" i="41"/>
  <c r="A78" i="41"/>
  <c r="A83" i="41"/>
  <c r="A89" i="41"/>
  <c r="A94" i="41"/>
  <c r="A99" i="41"/>
  <c r="A105" i="41"/>
  <c r="A110" i="41"/>
  <c r="A115" i="41"/>
  <c r="A121" i="41"/>
  <c r="A126" i="41"/>
  <c r="A131" i="41"/>
  <c r="A137" i="41"/>
  <c r="A142" i="41"/>
  <c r="A147" i="41"/>
  <c r="A153" i="41"/>
  <c r="A158" i="41"/>
  <c r="A163" i="41"/>
  <c r="A169" i="41"/>
  <c r="A174" i="41"/>
  <c r="A179" i="41"/>
  <c r="A185" i="41"/>
  <c r="A190" i="41"/>
  <c r="A195" i="41"/>
  <c r="A201" i="41"/>
  <c r="A206" i="41"/>
  <c r="A211" i="41"/>
  <c r="A217" i="41"/>
  <c r="A222" i="41"/>
  <c r="A227" i="41"/>
  <c r="A233" i="41"/>
  <c r="A238" i="41"/>
  <c r="A243" i="41"/>
  <c r="A249" i="41"/>
  <c r="A254" i="41"/>
  <c r="A259" i="41"/>
  <c r="A265" i="41"/>
  <c r="A270" i="41"/>
  <c r="A275" i="41"/>
  <c r="A281" i="41"/>
  <c r="A286" i="41"/>
  <c r="A291" i="41"/>
  <c r="A297" i="41"/>
  <c r="A302" i="41"/>
  <c r="A307" i="41"/>
  <c r="A313" i="41"/>
  <c r="A318" i="41"/>
  <c r="A323" i="41"/>
  <c r="A329" i="41"/>
  <c r="A334" i="41"/>
  <c r="A339" i="41"/>
  <c r="A345" i="41"/>
  <c r="A350" i="41"/>
  <c r="A355" i="41"/>
  <c r="A359" i="41"/>
  <c r="A363" i="41"/>
  <c r="A367" i="41"/>
  <c r="A371" i="41"/>
  <c r="A375" i="41"/>
  <c r="A379" i="41"/>
  <c r="A383" i="41"/>
  <c r="A387" i="41"/>
  <c r="A391" i="41"/>
  <c r="A395" i="41"/>
  <c r="A399" i="41"/>
  <c r="A403" i="41"/>
  <c r="A407" i="41"/>
  <c r="A411" i="41"/>
  <c r="A415" i="41"/>
  <c r="A419" i="41"/>
  <c r="A423" i="41"/>
  <c r="A427" i="41"/>
  <c r="A431" i="41"/>
  <c r="A435" i="41"/>
  <c r="A439" i="41"/>
  <c r="A21" i="41"/>
  <c r="A42" i="41"/>
  <c r="A63" i="41"/>
  <c r="A85" i="41"/>
  <c r="A106" i="41"/>
  <c r="A127" i="41"/>
  <c r="A149" i="41"/>
  <c r="A170" i="41"/>
  <c r="A191" i="41"/>
  <c r="A213" i="41"/>
  <c r="A234" i="41"/>
  <c r="A255" i="41"/>
  <c r="A277" i="41"/>
  <c r="A298" i="41"/>
  <c r="A319" i="41"/>
  <c r="A341" i="41"/>
  <c r="A360" i="41"/>
  <c r="A376" i="41"/>
  <c r="A392" i="41"/>
  <c r="A408" i="41"/>
  <c r="A421" i="41"/>
  <c r="A429" i="41"/>
  <c r="A437" i="41"/>
  <c r="A443" i="41"/>
  <c r="A447" i="41"/>
  <c r="A451" i="41"/>
  <c r="A455" i="41"/>
  <c r="A459" i="41"/>
  <c r="A463" i="41"/>
  <c r="A467" i="41"/>
  <c r="A471" i="41"/>
  <c r="A475" i="41"/>
  <c r="A479" i="41"/>
  <c r="A483" i="41"/>
  <c r="A487" i="41"/>
  <c r="A491" i="41"/>
  <c r="A495" i="41"/>
  <c r="A499" i="41"/>
  <c r="A503" i="41"/>
  <c r="A507" i="41"/>
  <c r="A511" i="41"/>
  <c r="A515" i="41"/>
  <c r="A519" i="41"/>
  <c r="A523" i="41"/>
  <c r="A527" i="41"/>
  <c r="A531" i="41"/>
  <c r="A535" i="41"/>
  <c r="A539" i="41"/>
  <c r="A543" i="41"/>
  <c r="A547" i="41"/>
  <c r="A551" i="41"/>
  <c r="A555" i="41"/>
  <c r="A559" i="41"/>
  <c r="A563" i="41"/>
  <c r="A567" i="41"/>
  <c r="A571" i="41"/>
  <c r="A575" i="41"/>
  <c r="A579" i="41"/>
  <c r="A583" i="41"/>
  <c r="A587" i="41"/>
  <c r="A165" i="41"/>
  <c r="A271" i="41"/>
  <c r="A356" i="41"/>
  <c r="A404" i="41"/>
  <c r="A436" i="41"/>
  <c r="A450" i="41"/>
  <c r="A462" i="41"/>
  <c r="A474" i="41"/>
  <c r="A486" i="41"/>
  <c r="A494" i="41"/>
  <c r="A506" i="41"/>
  <c r="A518" i="41"/>
  <c r="A530" i="41"/>
  <c r="A542" i="41"/>
  <c r="A554" i="41"/>
  <c r="A566" i="41"/>
  <c r="A578" i="41"/>
  <c r="A26" i="41"/>
  <c r="A47" i="41"/>
  <c r="A69" i="41"/>
  <c r="A90" i="41"/>
  <c r="A111" i="41"/>
  <c r="A133" i="41"/>
  <c r="A154" i="41"/>
  <c r="A175" i="41"/>
  <c r="A197" i="41"/>
  <c r="A218" i="41"/>
  <c r="A239" i="41"/>
  <c r="A261" i="41"/>
  <c r="A282" i="41"/>
  <c r="A303" i="41"/>
  <c r="A325" i="41"/>
  <c r="A346" i="41"/>
  <c r="A364" i="41"/>
  <c r="A380" i="41"/>
  <c r="A396" i="41"/>
  <c r="A412" i="41"/>
  <c r="A424" i="41"/>
  <c r="A432" i="41"/>
  <c r="A440" i="41"/>
  <c r="A444" i="41"/>
  <c r="A448" i="41"/>
  <c r="A452" i="41"/>
  <c r="A456" i="41"/>
  <c r="A460" i="41"/>
  <c r="A464" i="41"/>
  <c r="A468" i="41"/>
  <c r="A472" i="41"/>
  <c r="A476" i="41"/>
  <c r="A480" i="41"/>
  <c r="A484" i="41"/>
  <c r="A488" i="41"/>
  <c r="A492" i="41"/>
  <c r="A496" i="41"/>
  <c r="A500" i="41"/>
  <c r="A504" i="41"/>
  <c r="A508" i="41"/>
  <c r="A512" i="41"/>
  <c r="A516" i="41"/>
  <c r="A520" i="41"/>
  <c r="A524" i="41"/>
  <c r="A528" i="41"/>
  <c r="A532" i="41"/>
  <c r="A536" i="41"/>
  <c r="A540" i="41"/>
  <c r="A544" i="41"/>
  <c r="A548" i="41"/>
  <c r="A552" i="41"/>
  <c r="A556" i="41"/>
  <c r="A560" i="41"/>
  <c r="A564" i="41"/>
  <c r="A568" i="41"/>
  <c r="A572" i="41"/>
  <c r="A576" i="41"/>
  <c r="A580" i="41"/>
  <c r="A584" i="41"/>
  <c r="A588" i="41"/>
  <c r="A37" i="41"/>
  <c r="A79" i="41"/>
  <c r="A122" i="41"/>
  <c r="A186" i="41"/>
  <c r="A229" i="41"/>
  <c r="A314" i="41"/>
  <c r="A372" i="41"/>
  <c r="A420" i="41"/>
  <c r="A442" i="41"/>
  <c r="A454" i="41"/>
  <c r="A470" i="41"/>
  <c r="A482" i="41"/>
  <c r="A498" i="41"/>
  <c r="A510" i="41"/>
  <c r="A522" i="41"/>
  <c r="A534" i="41"/>
  <c r="A546" i="41"/>
  <c r="A562" i="41"/>
  <c r="A570" i="41"/>
  <c r="A582" i="41"/>
  <c r="A31" i="41"/>
  <c r="A53" i="41"/>
  <c r="A74" i="41"/>
  <c r="A95" i="41"/>
  <c r="A117" i="41"/>
  <c r="A138" i="41"/>
  <c r="A159" i="41"/>
  <c r="A181" i="41"/>
  <c r="A202" i="41"/>
  <c r="A223" i="41"/>
  <c r="A245" i="41"/>
  <c r="A266" i="41"/>
  <c r="A287" i="41"/>
  <c r="A309" i="41"/>
  <c r="A330" i="41"/>
  <c r="A351" i="41"/>
  <c r="A368" i="41"/>
  <c r="A384" i="41"/>
  <c r="A400" i="41"/>
  <c r="A416" i="41"/>
  <c r="A425" i="41"/>
  <c r="A433" i="41"/>
  <c r="A441" i="41"/>
  <c r="A445" i="41"/>
  <c r="A449" i="41"/>
  <c r="A453" i="41"/>
  <c r="A457" i="41"/>
  <c r="A461" i="41"/>
  <c r="A465" i="41"/>
  <c r="A469" i="41"/>
  <c r="A473" i="41"/>
  <c r="A477" i="41"/>
  <c r="A481" i="41"/>
  <c r="A485" i="41"/>
  <c r="A489" i="41"/>
  <c r="A493" i="41"/>
  <c r="A497" i="41"/>
  <c r="A501" i="41"/>
  <c r="A505" i="41"/>
  <c r="A509" i="41"/>
  <c r="A513" i="41"/>
  <c r="A517" i="41"/>
  <c r="A521" i="41"/>
  <c r="A525" i="41"/>
  <c r="A529" i="41"/>
  <c r="A533" i="41"/>
  <c r="A537" i="41"/>
  <c r="A541" i="41"/>
  <c r="A545" i="41"/>
  <c r="A549" i="41"/>
  <c r="A553" i="41"/>
  <c r="A557" i="41"/>
  <c r="A561" i="41"/>
  <c r="A565" i="41"/>
  <c r="A569" i="41"/>
  <c r="A573" i="41"/>
  <c r="A577" i="41"/>
  <c r="A581" i="41"/>
  <c r="A585" i="41"/>
  <c r="A58" i="41"/>
  <c r="A101" i="41"/>
  <c r="A143" i="41"/>
  <c r="A207" i="41"/>
  <c r="A250" i="41"/>
  <c r="A293" i="41"/>
  <c r="A335" i="41"/>
  <c r="A388" i="41"/>
  <c r="A428" i="41"/>
  <c r="A446" i="41"/>
  <c r="A458" i="41"/>
  <c r="A466" i="41"/>
  <c r="A478" i="41"/>
  <c r="A490" i="41"/>
  <c r="A502" i="41"/>
  <c r="A514" i="41"/>
  <c r="A526" i="41"/>
  <c r="A538" i="41"/>
  <c r="A550" i="41"/>
  <c r="A558" i="41"/>
  <c r="A574" i="41"/>
  <c r="A586" i="41"/>
  <c r="C15" i="41"/>
  <c r="B14" i="41"/>
  <c r="B85" i="41"/>
  <c r="C86" i="41"/>
  <c r="B109" i="41"/>
  <c r="C110" i="41"/>
  <c r="B133" i="41"/>
  <c r="C134" i="41"/>
  <c r="B157" i="41"/>
  <c r="C158" i="41"/>
  <c r="B181" i="41"/>
  <c r="C182" i="41"/>
  <c r="B205" i="41"/>
  <c r="C206" i="41"/>
  <c r="B229" i="41"/>
  <c r="C230" i="41"/>
  <c r="B253" i="41"/>
  <c r="C254" i="41"/>
  <c r="B277" i="41"/>
  <c r="C278" i="41"/>
  <c r="B301" i="41"/>
  <c r="C302" i="41"/>
  <c r="B325" i="41"/>
  <c r="C326" i="41"/>
  <c r="C350" i="41"/>
  <c r="B349" i="41"/>
  <c r="B373" i="41"/>
  <c r="C374" i="41"/>
  <c r="C398" i="41"/>
  <c r="B397" i="41"/>
  <c r="B421" i="41"/>
  <c r="C422" i="41"/>
  <c r="C446" i="41"/>
  <c r="B445" i="41"/>
  <c r="C470" i="41"/>
  <c r="B469" i="41"/>
  <c r="C494" i="41"/>
  <c r="B493" i="41"/>
  <c r="C518" i="41"/>
  <c r="B517" i="41"/>
  <c r="C542" i="41"/>
  <c r="B541" i="41"/>
  <c r="C566" i="41"/>
  <c r="B565" i="41"/>
  <c r="K27" i="41"/>
  <c r="M27" i="41"/>
  <c r="A13" i="39"/>
  <c r="A13" i="41"/>
  <c r="N27" i="41"/>
  <c r="C38" i="41"/>
  <c r="L27" i="41"/>
  <c r="S219" i="41"/>
  <c r="T339" i="41"/>
  <c r="T219" i="41"/>
  <c r="S123" i="41"/>
  <c r="U123" i="41"/>
  <c r="B13" i="41"/>
  <c r="S25" i="41"/>
  <c r="T25" i="41"/>
  <c r="S26" i="41"/>
  <c r="F27" i="41"/>
  <c r="S27" i="41" s="1"/>
  <c r="B31" i="46" s="1"/>
  <c r="U219" i="41"/>
  <c r="U579" i="41"/>
  <c r="S19" i="41"/>
  <c r="S21" i="41"/>
  <c r="T21" i="41"/>
  <c r="U21" i="41"/>
  <c r="T26" i="41"/>
  <c r="O27" i="41"/>
  <c r="J27" i="41"/>
  <c r="U339" i="41"/>
  <c r="T435" i="41"/>
  <c r="S99" i="41"/>
  <c r="U99" i="41"/>
  <c r="S243" i="41"/>
  <c r="T243" i="41"/>
  <c r="U243" i="41"/>
  <c r="T483" i="41"/>
  <c r="U555" i="41"/>
  <c r="T75" i="41"/>
  <c r="S195" i="41"/>
  <c r="T195" i="41"/>
  <c r="U195" i="41"/>
  <c r="T291" i="41"/>
  <c r="U291" i="41"/>
  <c r="T315" i="41"/>
  <c r="U315" i="41"/>
  <c r="U483" i="41"/>
  <c r="S147" i="41"/>
  <c r="U147" i="41"/>
  <c r="S267" i="41"/>
  <c r="T267" i="41"/>
  <c r="U267" i="41"/>
  <c r="S411" i="41"/>
  <c r="T411" i="41"/>
  <c r="U411" i="41"/>
  <c r="U25" i="41"/>
  <c r="T387" i="41"/>
  <c r="U19" i="41"/>
  <c r="U26" i="41"/>
  <c r="T51" i="41"/>
  <c r="T99" i="41"/>
  <c r="T123" i="41"/>
  <c r="T147" i="41"/>
  <c r="T171" i="41"/>
  <c r="U171" i="41"/>
  <c r="S171" i="41"/>
  <c r="T19" i="41"/>
  <c r="S51" i="41"/>
  <c r="S75" i="41"/>
  <c r="U387" i="41"/>
  <c r="U51" i="41"/>
  <c r="U75" i="41"/>
  <c r="S387" i="41"/>
  <c r="T363" i="41"/>
  <c r="U363" i="41"/>
  <c r="S363" i="41"/>
  <c r="S339" i="41"/>
  <c r="U435" i="41"/>
  <c r="S435" i="41"/>
  <c r="S291" i="41"/>
  <c r="S315" i="41"/>
  <c r="T459" i="41"/>
  <c r="U459" i="41"/>
  <c r="S459" i="41"/>
  <c r="T507" i="41"/>
  <c r="U507" i="41"/>
  <c r="S483" i="41"/>
  <c r="S507" i="41"/>
  <c r="T555" i="41"/>
  <c r="S531" i="41"/>
  <c r="T531" i="41"/>
  <c r="U531" i="41"/>
  <c r="S555" i="41"/>
  <c r="S579" i="41"/>
  <c r="T579" i="41"/>
  <c r="B57" i="46"/>
  <c r="S51" i="39"/>
  <c r="U56" i="39"/>
  <c r="T51" i="39"/>
  <c r="T56" i="39"/>
  <c r="U51" i="39"/>
  <c r="B13" i="39"/>
  <c r="S19" i="39"/>
  <c r="T19" i="39"/>
  <c r="U19" i="39"/>
  <c r="S56" i="39"/>
  <c r="D58" i="46"/>
  <c r="C58" i="46"/>
  <c r="B58" i="46"/>
  <c r="M83" i="41" l="1"/>
  <c r="I83" i="41"/>
  <c r="J83" i="41"/>
  <c r="L83" i="41"/>
  <c r="H83" i="41"/>
  <c r="K83" i="41"/>
  <c r="G83" i="41"/>
  <c r="F83" i="41"/>
  <c r="C196" i="39"/>
  <c r="B195" i="39"/>
  <c r="C136" i="39"/>
  <c r="B135" i="39"/>
  <c r="C76" i="39"/>
  <c r="B75" i="39"/>
  <c r="C316" i="39"/>
  <c r="B315" i="39"/>
  <c r="C16" i="39"/>
  <c r="B15" i="39"/>
  <c r="C226" i="39"/>
  <c r="B225" i="39"/>
  <c r="C106" i="39"/>
  <c r="B105" i="39"/>
  <c r="C286" i="39"/>
  <c r="B285" i="39"/>
  <c r="C166" i="39"/>
  <c r="B165" i="39"/>
  <c r="C45" i="39"/>
  <c r="B44" i="39"/>
  <c r="C256" i="39"/>
  <c r="B255" i="39"/>
  <c r="B59" i="46"/>
  <c r="C39" i="41"/>
  <c r="B38" i="41"/>
  <c r="C423" i="41"/>
  <c r="B422" i="41"/>
  <c r="C375" i="41"/>
  <c r="B374" i="41"/>
  <c r="C327" i="41"/>
  <c r="B326" i="41"/>
  <c r="C279" i="41"/>
  <c r="B278" i="41"/>
  <c r="C231" i="41"/>
  <c r="B230" i="41"/>
  <c r="C183" i="41"/>
  <c r="B182" i="41"/>
  <c r="C135" i="41"/>
  <c r="B134" i="41"/>
  <c r="B86" i="41"/>
  <c r="C87" i="41"/>
  <c r="C567" i="41"/>
  <c r="B566" i="41"/>
  <c r="C519" i="41"/>
  <c r="B518" i="41"/>
  <c r="C471" i="41"/>
  <c r="B470" i="41"/>
  <c r="C303" i="41"/>
  <c r="B302" i="41"/>
  <c r="C255" i="41"/>
  <c r="B254" i="41"/>
  <c r="C207" i="41"/>
  <c r="B206" i="41"/>
  <c r="C159" i="41"/>
  <c r="B158" i="41"/>
  <c r="C111" i="41"/>
  <c r="B110" i="41"/>
  <c r="C543" i="41"/>
  <c r="B542" i="41"/>
  <c r="B494" i="41"/>
  <c r="C495" i="41"/>
  <c r="C447" i="41"/>
  <c r="B446" i="41"/>
  <c r="C399" i="41"/>
  <c r="B398" i="41"/>
  <c r="C351" i="41"/>
  <c r="B350" i="41"/>
  <c r="C16" i="41"/>
  <c r="B15" i="41"/>
  <c r="D57" i="46"/>
  <c r="D59" i="46" s="1"/>
  <c r="C57" i="46"/>
  <c r="C59" i="46" s="1"/>
  <c r="U27" i="41"/>
  <c r="D31" i="46" s="1"/>
  <c r="T27" i="41"/>
  <c r="C31" i="46" s="1"/>
  <c r="C257" i="39" l="1"/>
  <c r="B256" i="39"/>
  <c r="C107" i="39"/>
  <c r="B106" i="39"/>
  <c r="C317" i="39"/>
  <c r="B316" i="39"/>
  <c r="C137" i="39"/>
  <c r="B136" i="39"/>
  <c r="C167" i="39"/>
  <c r="B166" i="39"/>
  <c r="C46" i="39"/>
  <c r="B45" i="39"/>
  <c r="C287" i="39"/>
  <c r="B286" i="39"/>
  <c r="C227" i="39"/>
  <c r="B226" i="39"/>
  <c r="C17" i="39"/>
  <c r="B16" i="39"/>
  <c r="C77" i="39"/>
  <c r="B76" i="39"/>
  <c r="C197" i="39"/>
  <c r="B196" i="39"/>
  <c r="B55" i="46"/>
  <c r="C17" i="41"/>
  <c r="B16" i="41"/>
  <c r="C400" i="41"/>
  <c r="B399" i="41"/>
  <c r="C112" i="41"/>
  <c r="B111" i="41"/>
  <c r="C208" i="41"/>
  <c r="B207" i="41"/>
  <c r="C304" i="41"/>
  <c r="B303" i="41"/>
  <c r="C184" i="41"/>
  <c r="B183" i="41"/>
  <c r="C280" i="41"/>
  <c r="B279" i="41"/>
  <c r="C376" i="41"/>
  <c r="B375" i="41"/>
  <c r="C40" i="41"/>
  <c r="B39" i="41"/>
  <c r="C472" i="41"/>
  <c r="B471" i="41"/>
  <c r="C352" i="41"/>
  <c r="B351" i="41"/>
  <c r="C448" i="41"/>
  <c r="B447" i="41"/>
  <c r="C544" i="41"/>
  <c r="B543" i="41"/>
  <c r="C160" i="41"/>
  <c r="B159" i="41"/>
  <c r="C256" i="41"/>
  <c r="B255" i="41"/>
  <c r="C568" i="41"/>
  <c r="B567" i="41"/>
  <c r="C136" i="41"/>
  <c r="B135" i="41"/>
  <c r="C232" i="41"/>
  <c r="B231" i="41"/>
  <c r="C328" i="41"/>
  <c r="B327" i="41"/>
  <c r="C424" i="41"/>
  <c r="B423" i="41"/>
  <c r="C496" i="41"/>
  <c r="B495" i="41"/>
  <c r="C88" i="41"/>
  <c r="B87" i="41"/>
  <c r="C520" i="41"/>
  <c r="B519" i="41"/>
  <c r="C47" i="39" l="1"/>
  <c r="B46" i="39"/>
  <c r="C228" i="39"/>
  <c r="B227" i="39"/>
  <c r="C138" i="39"/>
  <c r="B137" i="39"/>
  <c r="C198" i="39"/>
  <c r="B197" i="39"/>
  <c r="C18" i="39"/>
  <c r="B17" i="39"/>
  <c r="C288" i="39"/>
  <c r="B287" i="39"/>
  <c r="C168" i="39"/>
  <c r="B167" i="39"/>
  <c r="C318" i="39"/>
  <c r="B317" i="39"/>
  <c r="C78" i="39"/>
  <c r="B77" i="39"/>
  <c r="C108" i="39"/>
  <c r="B107" i="39"/>
  <c r="C258" i="39"/>
  <c r="B257" i="39"/>
  <c r="C497" i="41"/>
  <c r="B496" i="41"/>
  <c r="C329" i="41"/>
  <c r="B328" i="41"/>
  <c r="C257" i="41"/>
  <c r="B256" i="41"/>
  <c r="C545" i="41"/>
  <c r="B544" i="41"/>
  <c r="C353" i="41"/>
  <c r="B352" i="41"/>
  <c r="C41" i="41"/>
  <c r="B40" i="41"/>
  <c r="C281" i="41"/>
  <c r="B280" i="41"/>
  <c r="C305" i="41"/>
  <c r="B304" i="41"/>
  <c r="C113" i="41"/>
  <c r="B112" i="41"/>
  <c r="C89" i="41"/>
  <c r="B88" i="41"/>
  <c r="C569" i="41"/>
  <c r="B568" i="41"/>
  <c r="C473" i="41"/>
  <c r="B472" i="41"/>
  <c r="C185" i="41"/>
  <c r="B184" i="41"/>
  <c r="C209" i="41"/>
  <c r="B208" i="41"/>
  <c r="C401" i="41"/>
  <c r="B400" i="41"/>
  <c r="C521" i="41"/>
  <c r="B520" i="41"/>
  <c r="C137" i="41"/>
  <c r="B136" i="41"/>
  <c r="C425" i="41"/>
  <c r="B424" i="41"/>
  <c r="C233" i="41"/>
  <c r="B232" i="41"/>
  <c r="C161" i="41"/>
  <c r="B160" i="41"/>
  <c r="C449" i="41"/>
  <c r="B448" i="41"/>
  <c r="C377" i="41"/>
  <c r="B376" i="41"/>
  <c r="C18" i="41"/>
  <c r="B17" i="41"/>
  <c r="C259" i="39" l="1"/>
  <c r="B258" i="39"/>
  <c r="C229" i="39"/>
  <c r="B228" i="39"/>
  <c r="C319" i="39"/>
  <c r="B318" i="39"/>
  <c r="C79" i="39"/>
  <c r="B78" i="39"/>
  <c r="C169" i="39"/>
  <c r="B168" i="39"/>
  <c r="C19" i="39"/>
  <c r="B18" i="39"/>
  <c r="C109" i="39"/>
  <c r="B108" i="39"/>
  <c r="C289" i="39"/>
  <c r="B288" i="39"/>
  <c r="C199" i="39"/>
  <c r="B198" i="39"/>
  <c r="C139" i="39"/>
  <c r="B138" i="39"/>
  <c r="C48" i="39"/>
  <c r="B47" i="39"/>
  <c r="C378" i="41"/>
  <c r="B377" i="41"/>
  <c r="C19" i="41"/>
  <c r="B18" i="41"/>
  <c r="C450" i="41"/>
  <c r="B449" i="41"/>
  <c r="C234" i="41"/>
  <c r="B233" i="41"/>
  <c r="C138" i="41"/>
  <c r="B137" i="41"/>
  <c r="C402" i="41"/>
  <c r="B401" i="41"/>
  <c r="C186" i="41"/>
  <c r="B185" i="41"/>
  <c r="C570" i="41"/>
  <c r="B569" i="41"/>
  <c r="C114" i="41"/>
  <c r="B113" i="41"/>
  <c r="C354" i="41"/>
  <c r="B353" i="41"/>
  <c r="C258" i="41"/>
  <c r="B257" i="41"/>
  <c r="C498" i="41"/>
  <c r="B497" i="41"/>
  <c r="C42" i="41"/>
  <c r="B41" i="41"/>
  <c r="C162" i="41"/>
  <c r="B161" i="41"/>
  <c r="C426" i="41"/>
  <c r="B425" i="41"/>
  <c r="C522" i="41"/>
  <c r="B521" i="41"/>
  <c r="C210" i="41"/>
  <c r="B209" i="41"/>
  <c r="C474" i="41"/>
  <c r="B473" i="41"/>
  <c r="C90" i="41"/>
  <c r="B89" i="41"/>
  <c r="C306" i="41"/>
  <c r="B305" i="41"/>
  <c r="C546" i="41"/>
  <c r="B545" i="41"/>
  <c r="C330" i="41"/>
  <c r="B329" i="41"/>
  <c r="C282" i="41"/>
  <c r="B281" i="41"/>
  <c r="C140" i="39" l="1"/>
  <c r="B139" i="39"/>
  <c r="C290" i="39"/>
  <c r="B289" i="39"/>
  <c r="C20" i="39"/>
  <c r="B19" i="39"/>
  <c r="C80" i="39"/>
  <c r="B79" i="39"/>
  <c r="C230" i="39"/>
  <c r="B229" i="39"/>
  <c r="C49" i="39"/>
  <c r="B48" i="39"/>
  <c r="C200" i="39"/>
  <c r="B199" i="39"/>
  <c r="C110" i="39"/>
  <c r="B109" i="39"/>
  <c r="C170" i="39"/>
  <c r="B169" i="39"/>
  <c r="C320" i="39"/>
  <c r="B319" i="39"/>
  <c r="C260" i="39"/>
  <c r="B259" i="39"/>
  <c r="C283" i="41"/>
  <c r="B282" i="41"/>
  <c r="C547" i="41"/>
  <c r="B546" i="41"/>
  <c r="C211" i="41"/>
  <c r="B210" i="41"/>
  <c r="C43" i="41"/>
  <c r="B42" i="41"/>
  <c r="C307" i="41"/>
  <c r="B306" i="41"/>
  <c r="C163" i="41"/>
  <c r="B162" i="41"/>
  <c r="C355" i="41"/>
  <c r="B354" i="41"/>
  <c r="C571" i="41"/>
  <c r="B570" i="41"/>
  <c r="C403" i="41"/>
  <c r="B402" i="41"/>
  <c r="C235" i="41"/>
  <c r="B234" i="41"/>
  <c r="C20" i="41"/>
  <c r="B19" i="41"/>
  <c r="C331" i="41"/>
  <c r="B330" i="41"/>
  <c r="C475" i="41"/>
  <c r="B474" i="41"/>
  <c r="C523" i="41"/>
  <c r="B522" i="41"/>
  <c r="C499" i="41"/>
  <c r="B498" i="41"/>
  <c r="C91" i="41"/>
  <c r="B90" i="41"/>
  <c r="C427" i="41"/>
  <c r="B426" i="41"/>
  <c r="C259" i="41"/>
  <c r="B258" i="41"/>
  <c r="C115" i="41"/>
  <c r="B114" i="41"/>
  <c r="C187" i="41"/>
  <c r="B186" i="41"/>
  <c r="C139" i="41"/>
  <c r="B138" i="41"/>
  <c r="C451" i="41"/>
  <c r="B450" i="41"/>
  <c r="C379" i="41"/>
  <c r="B378" i="41"/>
  <c r="C321" i="39" l="1"/>
  <c r="B320" i="39"/>
  <c r="C111" i="39"/>
  <c r="B110" i="39"/>
  <c r="C50" i="39"/>
  <c r="B49" i="39"/>
  <c r="C81" i="39"/>
  <c r="B80" i="39"/>
  <c r="C291" i="39"/>
  <c r="B290" i="39"/>
  <c r="C261" i="39"/>
  <c r="B260" i="39"/>
  <c r="C171" i="39"/>
  <c r="B170" i="39"/>
  <c r="C201" i="39"/>
  <c r="B200" i="39"/>
  <c r="C231" i="39"/>
  <c r="B230" i="39"/>
  <c r="C21" i="39"/>
  <c r="B20" i="39"/>
  <c r="C141" i="39"/>
  <c r="B140" i="39"/>
  <c r="C380" i="41"/>
  <c r="B379" i="41"/>
  <c r="C188" i="41"/>
  <c r="B187" i="41"/>
  <c r="C260" i="41"/>
  <c r="B259" i="41"/>
  <c r="C92" i="41"/>
  <c r="B91" i="41"/>
  <c r="C524" i="41"/>
  <c r="B523" i="41"/>
  <c r="C332" i="41"/>
  <c r="B331" i="41"/>
  <c r="C236" i="41"/>
  <c r="B235" i="41"/>
  <c r="C572" i="41"/>
  <c r="B571" i="41"/>
  <c r="C164" i="41"/>
  <c r="B163" i="41"/>
  <c r="C44" i="41"/>
  <c r="B43" i="41"/>
  <c r="C548" i="41"/>
  <c r="B547" i="41"/>
  <c r="C452" i="41"/>
  <c r="B451" i="41"/>
  <c r="C140" i="41"/>
  <c r="B139" i="41"/>
  <c r="C116" i="41"/>
  <c r="B115" i="41"/>
  <c r="C428" i="41"/>
  <c r="B427" i="41"/>
  <c r="C500" i="41"/>
  <c r="B499" i="41"/>
  <c r="C476" i="41"/>
  <c r="B475" i="41"/>
  <c r="C21" i="41"/>
  <c r="B20" i="41"/>
  <c r="C404" i="41"/>
  <c r="B403" i="41"/>
  <c r="C356" i="41"/>
  <c r="B355" i="41"/>
  <c r="C308" i="41"/>
  <c r="B307" i="41"/>
  <c r="C212" i="41"/>
  <c r="B211" i="41"/>
  <c r="C284" i="41"/>
  <c r="B283" i="41"/>
  <c r="C55" i="46"/>
  <c r="C22" i="39" l="1"/>
  <c r="B21" i="39"/>
  <c r="C202" i="39"/>
  <c r="B201" i="39"/>
  <c r="C262" i="39"/>
  <c r="B261" i="39"/>
  <c r="C82" i="39"/>
  <c r="B81" i="39"/>
  <c r="C112" i="39"/>
  <c r="B111" i="39"/>
  <c r="C142" i="39"/>
  <c r="B141" i="39"/>
  <c r="C232" i="39"/>
  <c r="B231" i="39"/>
  <c r="C172" i="39"/>
  <c r="B171" i="39"/>
  <c r="C292" i="39"/>
  <c r="B291" i="39"/>
  <c r="C51" i="39"/>
  <c r="B50" i="39"/>
  <c r="C322" i="39"/>
  <c r="B321" i="39"/>
  <c r="C213" i="41"/>
  <c r="B212" i="41"/>
  <c r="C357" i="41"/>
  <c r="B356" i="41"/>
  <c r="C22" i="41"/>
  <c r="B21" i="41"/>
  <c r="C501" i="41"/>
  <c r="B500" i="41"/>
  <c r="C117" i="41"/>
  <c r="B116" i="41"/>
  <c r="C453" i="41"/>
  <c r="B452" i="41"/>
  <c r="B44" i="41"/>
  <c r="C45" i="41"/>
  <c r="C573" i="41"/>
  <c r="B572" i="41"/>
  <c r="C333" i="41"/>
  <c r="B332" i="41"/>
  <c r="C93" i="41"/>
  <c r="B92" i="41"/>
  <c r="C189" i="41"/>
  <c r="B188" i="41"/>
  <c r="C285" i="41"/>
  <c r="B284" i="41"/>
  <c r="C309" i="41"/>
  <c r="B308" i="41"/>
  <c r="C405" i="41"/>
  <c r="B404" i="41"/>
  <c r="C477" i="41"/>
  <c r="B476" i="41"/>
  <c r="C429" i="41"/>
  <c r="B428" i="41"/>
  <c r="C141" i="41"/>
  <c r="B140" i="41"/>
  <c r="C549" i="41"/>
  <c r="B548" i="41"/>
  <c r="C165" i="41"/>
  <c r="B164" i="41"/>
  <c r="C237" i="41"/>
  <c r="B236" i="41"/>
  <c r="C525" i="41"/>
  <c r="B524" i="41"/>
  <c r="C261" i="41"/>
  <c r="B260" i="41"/>
  <c r="C381" i="41"/>
  <c r="B380" i="41"/>
  <c r="C143" i="39" l="1"/>
  <c r="B142" i="39"/>
  <c r="C83" i="39"/>
  <c r="B82" i="39"/>
  <c r="C203" i="39"/>
  <c r="B202" i="39"/>
  <c r="C173" i="39"/>
  <c r="B172" i="39"/>
  <c r="C323" i="39"/>
  <c r="B322" i="39"/>
  <c r="C293" i="39"/>
  <c r="B292" i="39"/>
  <c r="C233" i="39"/>
  <c r="B232" i="39"/>
  <c r="C52" i="39"/>
  <c r="B51" i="39"/>
  <c r="C113" i="39"/>
  <c r="B112" i="39"/>
  <c r="C263" i="39"/>
  <c r="B262" i="39"/>
  <c r="C23" i="39"/>
  <c r="B22" i="39"/>
  <c r="C382" i="41"/>
  <c r="B381" i="41"/>
  <c r="C142" i="41"/>
  <c r="B141" i="41"/>
  <c r="C310" i="41"/>
  <c r="B309" i="41"/>
  <c r="C238" i="41"/>
  <c r="B237" i="41"/>
  <c r="C550" i="41"/>
  <c r="B549" i="41"/>
  <c r="C430" i="41"/>
  <c r="B429" i="41"/>
  <c r="C406" i="41"/>
  <c r="B405" i="41"/>
  <c r="C286" i="41"/>
  <c r="B285" i="41"/>
  <c r="C94" i="41"/>
  <c r="B93" i="41"/>
  <c r="C574" i="41"/>
  <c r="B573" i="41"/>
  <c r="C454" i="41"/>
  <c r="B453" i="41"/>
  <c r="C502" i="41"/>
  <c r="B501" i="41"/>
  <c r="C358" i="41"/>
  <c r="B357" i="41"/>
  <c r="C526" i="41"/>
  <c r="B525" i="41"/>
  <c r="C262" i="41"/>
  <c r="B261" i="41"/>
  <c r="C46" i="41"/>
  <c r="B45" i="41"/>
  <c r="C166" i="41"/>
  <c r="B165" i="41"/>
  <c r="C478" i="41"/>
  <c r="B477" i="41"/>
  <c r="C190" i="41"/>
  <c r="B189" i="41"/>
  <c r="C334" i="41"/>
  <c r="B333" i="41"/>
  <c r="C118" i="41"/>
  <c r="B117" i="41"/>
  <c r="C23" i="41"/>
  <c r="B22" i="41"/>
  <c r="C214" i="41"/>
  <c r="B213" i="41"/>
  <c r="C264" i="39" l="1"/>
  <c r="B263" i="39"/>
  <c r="C53" i="39"/>
  <c r="B52" i="39"/>
  <c r="C294" i="39"/>
  <c r="B293" i="39"/>
  <c r="C174" i="39"/>
  <c r="B173" i="39"/>
  <c r="C84" i="39"/>
  <c r="B83" i="39"/>
  <c r="C24" i="39"/>
  <c r="B23" i="39"/>
  <c r="C114" i="39"/>
  <c r="B113" i="39"/>
  <c r="C234" i="39"/>
  <c r="B233" i="39"/>
  <c r="C324" i="39"/>
  <c r="B323" i="39"/>
  <c r="C204" i="39"/>
  <c r="B203" i="39"/>
  <c r="C144" i="39"/>
  <c r="B143" i="39"/>
  <c r="C24" i="41"/>
  <c r="B23" i="41"/>
  <c r="C335" i="41"/>
  <c r="B334" i="41"/>
  <c r="C479" i="41"/>
  <c r="B478" i="41"/>
  <c r="C47" i="41"/>
  <c r="B46" i="41"/>
  <c r="C527" i="41"/>
  <c r="B526" i="41"/>
  <c r="C503" i="41"/>
  <c r="B502" i="41"/>
  <c r="C575" i="41"/>
  <c r="B574" i="41"/>
  <c r="C287" i="41"/>
  <c r="B286" i="41"/>
  <c r="C431" i="41"/>
  <c r="B430" i="41"/>
  <c r="C239" i="41"/>
  <c r="B238" i="41"/>
  <c r="C143" i="41"/>
  <c r="B142" i="41"/>
  <c r="C215" i="41"/>
  <c r="B214" i="41"/>
  <c r="C119" i="41"/>
  <c r="B118" i="41"/>
  <c r="C191" i="41"/>
  <c r="B190" i="41"/>
  <c r="C167" i="41"/>
  <c r="B166" i="41"/>
  <c r="C263" i="41"/>
  <c r="B262" i="41"/>
  <c r="C359" i="41"/>
  <c r="B358" i="41"/>
  <c r="C455" i="41"/>
  <c r="B454" i="41"/>
  <c r="C95" i="41"/>
  <c r="B94" i="41"/>
  <c r="C407" i="41"/>
  <c r="B406" i="41"/>
  <c r="C551" i="41"/>
  <c r="B550" i="41"/>
  <c r="C311" i="41"/>
  <c r="B310" i="41"/>
  <c r="C383" i="41"/>
  <c r="B382" i="41"/>
  <c r="C205" i="39" l="1"/>
  <c r="B204" i="39"/>
  <c r="C235" i="39"/>
  <c r="B234" i="39"/>
  <c r="C25" i="39"/>
  <c r="B24" i="39"/>
  <c r="C175" i="39"/>
  <c r="B174" i="39"/>
  <c r="C54" i="39"/>
  <c r="B53" i="39"/>
  <c r="C145" i="39"/>
  <c r="B144" i="39"/>
  <c r="C325" i="39"/>
  <c r="B324" i="39"/>
  <c r="C115" i="39"/>
  <c r="B114" i="39"/>
  <c r="C85" i="39"/>
  <c r="B84" i="39"/>
  <c r="C295" i="39"/>
  <c r="B294" i="39"/>
  <c r="C265" i="39"/>
  <c r="B264" i="39"/>
  <c r="C312" i="41"/>
  <c r="B311" i="41"/>
  <c r="C408" i="41"/>
  <c r="B407" i="41"/>
  <c r="C456" i="41"/>
  <c r="B455" i="41"/>
  <c r="C264" i="41"/>
  <c r="B263" i="41"/>
  <c r="C192" i="41"/>
  <c r="B191" i="41"/>
  <c r="C216" i="41"/>
  <c r="B215" i="41"/>
  <c r="C240" i="41"/>
  <c r="B239" i="41"/>
  <c r="C288" i="41"/>
  <c r="B287" i="41"/>
  <c r="C504" i="41"/>
  <c r="B503" i="41"/>
  <c r="C48" i="41"/>
  <c r="B47" i="41"/>
  <c r="C336" i="41"/>
  <c r="B335" i="41"/>
  <c r="C384" i="41"/>
  <c r="B383" i="41"/>
  <c r="C552" i="41"/>
  <c r="B551" i="41"/>
  <c r="C96" i="41"/>
  <c r="B95" i="41"/>
  <c r="C360" i="41"/>
  <c r="B359" i="41"/>
  <c r="C168" i="41"/>
  <c r="B167" i="41"/>
  <c r="C120" i="41"/>
  <c r="B119" i="41"/>
  <c r="C144" i="41"/>
  <c r="B143" i="41"/>
  <c r="C432" i="41"/>
  <c r="B431" i="41"/>
  <c r="C576" i="41"/>
  <c r="B575" i="41"/>
  <c r="C528" i="41"/>
  <c r="B527" i="41"/>
  <c r="C480" i="41"/>
  <c r="B479" i="41"/>
  <c r="C25" i="41"/>
  <c r="B24" i="41"/>
  <c r="D55" i="46"/>
  <c r="C296" i="39" l="1"/>
  <c r="B295" i="39"/>
  <c r="C116" i="39"/>
  <c r="B115" i="39"/>
  <c r="C146" i="39"/>
  <c r="B145" i="39"/>
  <c r="C176" i="39"/>
  <c r="B175" i="39"/>
  <c r="C236" i="39"/>
  <c r="B235" i="39"/>
  <c r="C266" i="39"/>
  <c r="B265" i="39"/>
  <c r="C86" i="39"/>
  <c r="B85" i="39"/>
  <c r="C326" i="39"/>
  <c r="B325" i="39"/>
  <c r="C55" i="39"/>
  <c r="B54" i="39"/>
  <c r="C26" i="39"/>
  <c r="B25" i="39"/>
  <c r="C206" i="39"/>
  <c r="B205" i="39"/>
  <c r="C26" i="41"/>
  <c r="B25" i="41"/>
  <c r="C529" i="41"/>
  <c r="B528" i="41"/>
  <c r="C433" i="41"/>
  <c r="B432" i="41"/>
  <c r="C121" i="41"/>
  <c r="B120" i="41"/>
  <c r="C361" i="41"/>
  <c r="B360" i="41"/>
  <c r="C553" i="41"/>
  <c r="B552" i="41"/>
  <c r="C337" i="41"/>
  <c r="B336" i="41"/>
  <c r="C505" i="41"/>
  <c r="B504" i="41"/>
  <c r="C241" i="41"/>
  <c r="B240" i="41"/>
  <c r="C193" i="41"/>
  <c r="B192" i="41"/>
  <c r="C457" i="41"/>
  <c r="B456" i="41"/>
  <c r="C313" i="41"/>
  <c r="B312" i="41"/>
  <c r="C481" i="41"/>
  <c r="B480" i="41"/>
  <c r="C577" i="41"/>
  <c r="B576" i="41"/>
  <c r="C145" i="41"/>
  <c r="B144" i="41"/>
  <c r="C169" i="41"/>
  <c r="B168" i="41"/>
  <c r="C97" i="41"/>
  <c r="B96" i="41"/>
  <c r="C385" i="41"/>
  <c r="B384" i="41"/>
  <c r="C49" i="41"/>
  <c r="B48" i="41"/>
  <c r="C289" i="41"/>
  <c r="B288" i="41"/>
  <c r="C217" i="41"/>
  <c r="B216" i="41"/>
  <c r="C265" i="41"/>
  <c r="B264" i="41"/>
  <c r="C409" i="41"/>
  <c r="B408" i="41"/>
  <c r="C27" i="39" l="1"/>
  <c r="B26" i="39"/>
  <c r="C327" i="39"/>
  <c r="B326" i="39"/>
  <c r="C267" i="39"/>
  <c r="B266" i="39"/>
  <c r="C177" i="39"/>
  <c r="B176" i="39"/>
  <c r="C117" i="39"/>
  <c r="B116" i="39"/>
  <c r="C207" i="39"/>
  <c r="B206" i="39"/>
  <c r="C56" i="39"/>
  <c r="B55" i="39"/>
  <c r="C87" i="39"/>
  <c r="B86" i="39"/>
  <c r="C237" i="39"/>
  <c r="B236" i="39"/>
  <c r="C147" i="39"/>
  <c r="B146" i="39"/>
  <c r="C297" i="39"/>
  <c r="B296" i="39"/>
  <c r="C410" i="41"/>
  <c r="B409" i="41"/>
  <c r="C50" i="41"/>
  <c r="B49" i="41"/>
  <c r="C98" i="41"/>
  <c r="B97" i="41"/>
  <c r="C146" i="41"/>
  <c r="B145" i="41"/>
  <c r="C482" i="41"/>
  <c r="B481" i="41"/>
  <c r="C458" i="41"/>
  <c r="B457" i="41"/>
  <c r="C242" i="41"/>
  <c r="B241" i="41"/>
  <c r="C338" i="41"/>
  <c r="B337" i="41"/>
  <c r="C362" i="41"/>
  <c r="B361" i="41"/>
  <c r="C434" i="41"/>
  <c r="B433" i="41"/>
  <c r="C27" i="41"/>
  <c r="B26" i="41"/>
  <c r="C266" i="41"/>
  <c r="B265" i="41"/>
  <c r="C290" i="41"/>
  <c r="B289" i="41"/>
  <c r="C386" i="41"/>
  <c r="B385" i="41"/>
  <c r="C170" i="41"/>
  <c r="B169" i="41"/>
  <c r="C578" i="41"/>
  <c r="B577" i="41"/>
  <c r="C314" i="41"/>
  <c r="B313" i="41"/>
  <c r="C194" i="41"/>
  <c r="B193" i="41"/>
  <c r="C506" i="41"/>
  <c r="B505" i="41"/>
  <c r="C554" i="41"/>
  <c r="B553" i="41"/>
  <c r="C122" i="41"/>
  <c r="B121" i="41"/>
  <c r="C530" i="41"/>
  <c r="B529" i="41"/>
  <c r="C218" i="41"/>
  <c r="B217" i="41"/>
  <c r="C148" i="39" l="1"/>
  <c r="B147" i="39"/>
  <c r="C88" i="39"/>
  <c r="B87" i="39"/>
  <c r="C208" i="39"/>
  <c r="B207" i="39"/>
  <c r="C178" i="39"/>
  <c r="B177" i="39"/>
  <c r="C328" i="39"/>
  <c r="B327" i="39"/>
  <c r="C298" i="39"/>
  <c r="B297" i="39"/>
  <c r="C238" i="39"/>
  <c r="B237" i="39"/>
  <c r="C57" i="39"/>
  <c r="B56" i="39"/>
  <c r="C118" i="39"/>
  <c r="B117" i="39"/>
  <c r="C268" i="39"/>
  <c r="B267" i="39"/>
  <c r="C28" i="39"/>
  <c r="B27" i="39"/>
  <c r="C123" i="41"/>
  <c r="B122" i="41"/>
  <c r="C507" i="41"/>
  <c r="B506" i="41"/>
  <c r="C315" i="41"/>
  <c r="B314" i="41"/>
  <c r="C171" i="41"/>
  <c r="B170" i="41"/>
  <c r="C291" i="41"/>
  <c r="B290" i="41"/>
  <c r="C28" i="41"/>
  <c r="B27" i="41"/>
  <c r="C363" i="41"/>
  <c r="B362" i="41"/>
  <c r="C243" i="41"/>
  <c r="B242" i="41"/>
  <c r="C483" i="41"/>
  <c r="B482" i="41"/>
  <c r="C99" i="41"/>
  <c r="B98" i="41"/>
  <c r="C411" i="41"/>
  <c r="B410" i="41"/>
  <c r="C219" i="41"/>
  <c r="B218" i="41"/>
  <c r="C531" i="41"/>
  <c r="B530" i="41"/>
  <c r="C555" i="41"/>
  <c r="B554" i="41"/>
  <c r="C195" i="41"/>
  <c r="B194" i="41"/>
  <c r="C579" i="41"/>
  <c r="B578" i="41"/>
  <c r="C387" i="41"/>
  <c r="B386" i="41"/>
  <c r="C267" i="41"/>
  <c r="B266" i="41"/>
  <c r="C435" i="41"/>
  <c r="B434" i="41"/>
  <c r="C339" i="41"/>
  <c r="B338" i="41"/>
  <c r="C459" i="41"/>
  <c r="B458" i="41"/>
  <c r="C147" i="41"/>
  <c r="B146" i="41"/>
  <c r="C51" i="41"/>
  <c r="B50" i="41"/>
  <c r="C269" i="39" l="1"/>
  <c r="B268" i="39"/>
  <c r="C58" i="39"/>
  <c r="B57" i="39"/>
  <c r="C299" i="39"/>
  <c r="B298" i="39"/>
  <c r="C179" i="39"/>
  <c r="B178" i="39"/>
  <c r="C89" i="39"/>
  <c r="B88" i="39"/>
  <c r="C29" i="39"/>
  <c r="B28" i="39"/>
  <c r="C119" i="39"/>
  <c r="B118" i="39"/>
  <c r="C239" i="39"/>
  <c r="B238" i="39"/>
  <c r="C329" i="39"/>
  <c r="B328" i="39"/>
  <c r="C209" i="39"/>
  <c r="B208" i="39"/>
  <c r="C149" i="39"/>
  <c r="B148" i="39"/>
  <c r="C340" i="41"/>
  <c r="B339" i="41"/>
  <c r="C580" i="41"/>
  <c r="B579" i="41"/>
  <c r="C556" i="41"/>
  <c r="B555" i="41"/>
  <c r="C100" i="41"/>
  <c r="B99" i="41"/>
  <c r="C508" i="41"/>
  <c r="B507" i="41"/>
  <c r="C148" i="41"/>
  <c r="B147" i="41"/>
  <c r="C268" i="41"/>
  <c r="B267" i="41"/>
  <c r="C220" i="41"/>
  <c r="B219" i="41"/>
  <c r="C244" i="41"/>
  <c r="B243" i="41"/>
  <c r="C29" i="41"/>
  <c r="B28" i="41"/>
  <c r="C172" i="41"/>
  <c r="B171" i="41"/>
  <c r="C52" i="41"/>
  <c r="B51" i="41"/>
  <c r="C460" i="41"/>
  <c r="B459" i="41"/>
  <c r="C436" i="41"/>
  <c r="B435" i="41"/>
  <c r="C388" i="41"/>
  <c r="B387" i="41"/>
  <c r="C196" i="41"/>
  <c r="B195" i="41"/>
  <c r="C532" i="41"/>
  <c r="B531" i="41"/>
  <c r="C412" i="41"/>
  <c r="B411" i="41"/>
  <c r="C484" i="41"/>
  <c r="B483" i="41"/>
  <c r="C364" i="41"/>
  <c r="B363" i="41"/>
  <c r="C292" i="41"/>
  <c r="B291" i="41"/>
  <c r="C316" i="41"/>
  <c r="B315" i="41"/>
  <c r="C124" i="41"/>
  <c r="B123" i="41"/>
  <c r="C210" i="39" l="1"/>
  <c r="B209" i="39"/>
  <c r="C240" i="39"/>
  <c r="B239" i="39"/>
  <c r="C30" i="39"/>
  <c r="B29" i="39"/>
  <c r="C180" i="39"/>
  <c r="B179" i="39"/>
  <c r="C59" i="39"/>
  <c r="B58" i="39"/>
  <c r="C150" i="39"/>
  <c r="B149" i="39"/>
  <c r="C330" i="39"/>
  <c r="B329" i="39"/>
  <c r="C120" i="39"/>
  <c r="B119" i="39"/>
  <c r="C90" i="39"/>
  <c r="B89" i="39"/>
  <c r="C300" i="39"/>
  <c r="B299" i="39"/>
  <c r="C270" i="39"/>
  <c r="B269" i="39"/>
  <c r="C317" i="41"/>
  <c r="B316" i="41"/>
  <c r="C53" i="41"/>
  <c r="B52" i="41"/>
  <c r="C365" i="41"/>
  <c r="B364" i="41"/>
  <c r="C413" i="41"/>
  <c r="B412" i="41"/>
  <c r="C197" i="41"/>
  <c r="B196" i="41"/>
  <c r="C437" i="41"/>
  <c r="B436" i="41"/>
  <c r="C30" i="41"/>
  <c r="B29" i="41"/>
  <c r="C221" i="41"/>
  <c r="B220" i="41"/>
  <c r="C149" i="41"/>
  <c r="B148" i="41"/>
  <c r="C101" i="41"/>
  <c r="B100" i="41"/>
  <c r="C581" i="41"/>
  <c r="B580" i="41"/>
  <c r="C125" i="41"/>
  <c r="B124" i="41"/>
  <c r="C293" i="41"/>
  <c r="B292" i="41"/>
  <c r="C485" i="41"/>
  <c r="B484" i="41"/>
  <c r="C533" i="41"/>
  <c r="B532" i="41"/>
  <c r="C389" i="41"/>
  <c r="B388" i="41"/>
  <c r="C461" i="41"/>
  <c r="B460" i="41"/>
  <c r="C173" i="41"/>
  <c r="B172" i="41"/>
  <c r="C245" i="41"/>
  <c r="B244" i="41"/>
  <c r="C269" i="41"/>
  <c r="B268" i="41"/>
  <c r="C509" i="41"/>
  <c r="B508" i="41"/>
  <c r="C557" i="41"/>
  <c r="B556" i="41"/>
  <c r="C341" i="41"/>
  <c r="B340" i="41"/>
  <c r="C301" i="39" l="1"/>
  <c r="B300" i="39"/>
  <c r="C121" i="39"/>
  <c r="B120" i="39"/>
  <c r="C151" i="39"/>
  <c r="B150" i="39"/>
  <c r="C181" i="39"/>
  <c r="B180" i="39"/>
  <c r="C241" i="39"/>
  <c r="B240" i="39"/>
  <c r="C271" i="39"/>
  <c r="B270" i="39"/>
  <c r="C91" i="39"/>
  <c r="B90" i="39"/>
  <c r="C331" i="39"/>
  <c r="B330" i="39"/>
  <c r="C60" i="39"/>
  <c r="B59" i="39"/>
  <c r="C31" i="39"/>
  <c r="B30" i="39"/>
  <c r="C211" i="39"/>
  <c r="B210" i="39"/>
  <c r="C270" i="41"/>
  <c r="B269" i="41"/>
  <c r="C390" i="41"/>
  <c r="B389" i="41"/>
  <c r="C126" i="41"/>
  <c r="B125" i="41"/>
  <c r="C102" i="41"/>
  <c r="B101" i="41"/>
  <c r="C438" i="41"/>
  <c r="B437" i="41"/>
  <c r="C414" i="41"/>
  <c r="B413" i="41"/>
  <c r="C54" i="41"/>
  <c r="B53" i="41"/>
  <c r="C558" i="41"/>
  <c r="B557" i="41"/>
  <c r="C174" i="41"/>
  <c r="B173" i="41"/>
  <c r="C486" i="41"/>
  <c r="B485" i="41"/>
  <c r="C222" i="41"/>
  <c r="B221" i="41"/>
  <c r="C342" i="41"/>
  <c r="B341" i="41"/>
  <c r="C510" i="41"/>
  <c r="B509" i="41"/>
  <c r="C246" i="41"/>
  <c r="B245" i="41"/>
  <c r="C462" i="41"/>
  <c r="B461" i="41"/>
  <c r="C534" i="41"/>
  <c r="B533" i="41"/>
  <c r="C294" i="41"/>
  <c r="B293" i="41"/>
  <c r="C582" i="41"/>
  <c r="B581" i="41"/>
  <c r="C150" i="41"/>
  <c r="B149" i="41"/>
  <c r="C31" i="41"/>
  <c r="B30" i="41"/>
  <c r="C198" i="41"/>
  <c r="B197" i="41"/>
  <c r="C366" i="41"/>
  <c r="B365" i="41"/>
  <c r="C318" i="41"/>
  <c r="B317" i="41"/>
  <c r="C32" i="39" l="1"/>
  <c r="B31" i="39"/>
  <c r="C332" i="39"/>
  <c r="B331" i="39"/>
  <c r="C272" i="39"/>
  <c r="B271" i="39"/>
  <c r="C182" i="39"/>
  <c r="B181" i="39"/>
  <c r="C122" i="39"/>
  <c r="B121" i="39"/>
  <c r="C212" i="39"/>
  <c r="B211" i="39"/>
  <c r="C61" i="39"/>
  <c r="B60" i="39"/>
  <c r="C92" i="39"/>
  <c r="B91" i="39"/>
  <c r="C242" i="39"/>
  <c r="B241" i="39"/>
  <c r="C152" i="39"/>
  <c r="B151" i="39"/>
  <c r="C302" i="39"/>
  <c r="B301" i="39"/>
  <c r="C343" i="41"/>
  <c r="B342" i="41"/>
  <c r="C559" i="41"/>
  <c r="B558" i="41"/>
  <c r="C103" i="41"/>
  <c r="B102" i="41"/>
  <c r="C367" i="41"/>
  <c r="B366" i="41"/>
  <c r="C32" i="41"/>
  <c r="B31" i="41"/>
  <c r="C583" i="41"/>
  <c r="B582" i="41"/>
  <c r="C535" i="41"/>
  <c r="B534" i="41"/>
  <c r="C247" i="41"/>
  <c r="B246" i="41"/>
  <c r="C487" i="41"/>
  <c r="B486" i="41"/>
  <c r="C415" i="41"/>
  <c r="B414" i="41"/>
  <c r="C391" i="41"/>
  <c r="B390" i="41"/>
  <c r="C319" i="41"/>
  <c r="B318" i="41"/>
  <c r="C199" i="41"/>
  <c r="B198" i="41"/>
  <c r="C151" i="41"/>
  <c r="B150" i="41"/>
  <c r="C295" i="41"/>
  <c r="B294" i="41"/>
  <c r="C463" i="41"/>
  <c r="B462" i="41"/>
  <c r="C511" i="41"/>
  <c r="B510" i="41"/>
  <c r="C223" i="41"/>
  <c r="B222" i="41"/>
  <c r="C175" i="41"/>
  <c r="B174" i="41"/>
  <c r="C55" i="41"/>
  <c r="B54" i="41"/>
  <c r="C439" i="41"/>
  <c r="B438" i="41"/>
  <c r="C127" i="41"/>
  <c r="B126" i="41"/>
  <c r="C271" i="41"/>
  <c r="B270" i="41"/>
  <c r="C153" i="39" l="1"/>
  <c r="B152" i="39"/>
  <c r="C93" i="39"/>
  <c r="B92" i="39"/>
  <c r="C213" i="39"/>
  <c r="B212" i="39"/>
  <c r="C183" i="39"/>
  <c r="B182" i="39"/>
  <c r="C333" i="39"/>
  <c r="B332" i="39"/>
  <c r="C303" i="39"/>
  <c r="B302" i="39"/>
  <c r="C243" i="39"/>
  <c r="B242" i="39"/>
  <c r="C62" i="39"/>
  <c r="B61" i="39"/>
  <c r="C123" i="39"/>
  <c r="B122" i="39"/>
  <c r="C273" i="39"/>
  <c r="B272" i="39"/>
  <c r="C33" i="39"/>
  <c r="B32" i="39"/>
  <c r="C128" i="41"/>
  <c r="B127" i="41"/>
  <c r="C224" i="41"/>
  <c r="B223" i="41"/>
  <c r="C152" i="41"/>
  <c r="B151" i="41"/>
  <c r="C416" i="41"/>
  <c r="B415" i="41"/>
  <c r="C584" i="41"/>
  <c r="B583" i="41"/>
  <c r="C56" i="41"/>
  <c r="B55" i="41"/>
  <c r="C464" i="41"/>
  <c r="B463" i="41"/>
  <c r="C320" i="41"/>
  <c r="B319" i="41"/>
  <c r="C248" i="41"/>
  <c r="B247" i="41"/>
  <c r="C368" i="41"/>
  <c r="B367" i="41"/>
  <c r="C560" i="41"/>
  <c r="B559" i="41"/>
  <c r="C272" i="41"/>
  <c r="B271" i="41"/>
  <c r="C440" i="41"/>
  <c r="B439" i="41"/>
  <c r="C176" i="41"/>
  <c r="B175" i="41"/>
  <c r="C512" i="41"/>
  <c r="B511" i="41"/>
  <c r="C296" i="41"/>
  <c r="B295" i="41"/>
  <c r="C200" i="41"/>
  <c r="B199" i="41"/>
  <c r="C392" i="41"/>
  <c r="B391" i="41"/>
  <c r="C488" i="41"/>
  <c r="B487" i="41"/>
  <c r="C536" i="41"/>
  <c r="B535" i="41"/>
  <c r="C33" i="41"/>
  <c r="B32" i="41"/>
  <c r="C104" i="41"/>
  <c r="B103" i="41"/>
  <c r="C344" i="41"/>
  <c r="B343" i="41"/>
  <c r="C274" i="39" l="1"/>
  <c r="B273" i="39"/>
  <c r="C63" i="39"/>
  <c r="C64" i="39" s="1"/>
  <c r="C65" i="39" s="1"/>
  <c r="C66" i="39" s="1"/>
  <c r="C67" i="39" s="1"/>
  <c r="C68" i="39" s="1"/>
  <c r="C69" i="39" s="1"/>
  <c r="C70" i="39" s="1"/>
  <c r="C71" i="39" s="1"/>
  <c r="C72" i="39" s="1"/>
  <c r="C73" i="39" s="1"/>
  <c r="B62" i="39"/>
  <c r="C304" i="39"/>
  <c r="B303" i="39"/>
  <c r="C184" i="39"/>
  <c r="B183" i="39"/>
  <c r="C94" i="39"/>
  <c r="B93" i="39"/>
  <c r="C34" i="39"/>
  <c r="B33" i="39"/>
  <c r="C124" i="39"/>
  <c r="B123" i="39"/>
  <c r="C244" i="39"/>
  <c r="B243" i="39"/>
  <c r="C334" i="39"/>
  <c r="B333" i="39"/>
  <c r="C214" i="39"/>
  <c r="B213" i="39"/>
  <c r="C154" i="39"/>
  <c r="B153" i="39"/>
  <c r="C537" i="41"/>
  <c r="B536" i="41"/>
  <c r="C297" i="41"/>
  <c r="B296" i="41"/>
  <c r="C369" i="41"/>
  <c r="B368" i="41"/>
  <c r="C417" i="41"/>
  <c r="B416" i="41"/>
  <c r="C105" i="41"/>
  <c r="B104" i="41"/>
  <c r="C393" i="41"/>
  <c r="B392" i="41"/>
  <c r="C177" i="41"/>
  <c r="B176" i="41"/>
  <c r="C273" i="41"/>
  <c r="B272" i="41"/>
  <c r="C321" i="41"/>
  <c r="B320" i="41"/>
  <c r="C57" i="41"/>
  <c r="B56" i="41"/>
  <c r="C225" i="41"/>
  <c r="B224" i="41"/>
  <c r="C345" i="41"/>
  <c r="B344" i="41"/>
  <c r="C34" i="41"/>
  <c r="B33" i="41"/>
  <c r="C489" i="41"/>
  <c r="B488" i="41"/>
  <c r="C201" i="41"/>
  <c r="B200" i="41"/>
  <c r="C513" i="41"/>
  <c r="B512" i="41"/>
  <c r="C441" i="41"/>
  <c r="B440" i="41"/>
  <c r="C561" i="41"/>
  <c r="B560" i="41"/>
  <c r="C249" i="41"/>
  <c r="B248" i="41"/>
  <c r="C465" i="41"/>
  <c r="B464" i="41"/>
  <c r="C585" i="41"/>
  <c r="B584" i="41"/>
  <c r="C153" i="41"/>
  <c r="B152" i="41"/>
  <c r="C129" i="41"/>
  <c r="B128" i="41"/>
  <c r="C215" i="39" l="1"/>
  <c r="B214" i="39"/>
  <c r="C245" i="39"/>
  <c r="B244" i="39"/>
  <c r="C35" i="39"/>
  <c r="B34" i="39"/>
  <c r="C185" i="39"/>
  <c r="B184" i="39"/>
  <c r="B63" i="39"/>
  <c r="C155" i="39"/>
  <c r="B154" i="39"/>
  <c r="C335" i="39"/>
  <c r="B334" i="39"/>
  <c r="C125" i="39"/>
  <c r="B124" i="39"/>
  <c r="C95" i="39"/>
  <c r="B94" i="39"/>
  <c r="C305" i="39"/>
  <c r="B304" i="39"/>
  <c r="C275" i="39"/>
  <c r="B274" i="39"/>
  <c r="C154" i="41"/>
  <c r="B153" i="41"/>
  <c r="C514" i="41"/>
  <c r="B513" i="41"/>
  <c r="C490" i="41"/>
  <c r="B489" i="41"/>
  <c r="C346" i="41"/>
  <c r="B345" i="41"/>
  <c r="C58" i="41"/>
  <c r="B57" i="41"/>
  <c r="C274" i="41"/>
  <c r="B273" i="41"/>
  <c r="C394" i="41"/>
  <c r="B393" i="41"/>
  <c r="C418" i="41"/>
  <c r="B417" i="41"/>
  <c r="C298" i="41"/>
  <c r="B297" i="41"/>
  <c r="C466" i="41"/>
  <c r="B465" i="41"/>
  <c r="C562" i="41"/>
  <c r="B561" i="41"/>
  <c r="C130" i="41"/>
  <c r="B129" i="41"/>
  <c r="C586" i="41"/>
  <c r="B585" i="41"/>
  <c r="C250" i="41"/>
  <c r="B249" i="41"/>
  <c r="C442" i="41"/>
  <c r="B441" i="41"/>
  <c r="C202" i="41"/>
  <c r="B201" i="41"/>
  <c r="B34" i="41"/>
  <c r="C35" i="41"/>
  <c r="C226" i="41"/>
  <c r="B225" i="41"/>
  <c r="C322" i="41"/>
  <c r="B321" i="41"/>
  <c r="C178" i="41"/>
  <c r="B177" i="41"/>
  <c r="C106" i="41"/>
  <c r="B105" i="41"/>
  <c r="C370" i="41"/>
  <c r="B369" i="41"/>
  <c r="C538" i="41"/>
  <c r="B537" i="41"/>
  <c r="M35" i="41" l="1"/>
  <c r="H35" i="41"/>
  <c r="I35" i="41"/>
  <c r="F35" i="41"/>
  <c r="J35" i="41"/>
  <c r="K35" i="41"/>
  <c r="L35" i="41"/>
  <c r="G35" i="41"/>
  <c r="C306" i="39"/>
  <c r="B305" i="39"/>
  <c r="C126" i="39"/>
  <c r="B125" i="39"/>
  <c r="C156" i="39"/>
  <c r="B155" i="39"/>
  <c r="C186" i="39"/>
  <c r="B185" i="39"/>
  <c r="C246" i="39"/>
  <c r="B245" i="39"/>
  <c r="C276" i="39"/>
  <c r="B275" i="39"/>
  <c r="C96" i="39"/>
  <c r="B95" i="39"/>
  <c r="C336" i="39"/>
  <c r="B335" i="39"/>
  <c r="B64" i="39"/>
  <c r="C36" i="39"/>
  <c r="B35" i="39"/>
  <c r="C216" i="39"/>
  <c r="B215" i="39"/>
  <c r="C371" i="41"/>
  <c r="B370" i="41"/>
  <c r="C227" i="41"/>
  <c r="B226" i="41"/>
  <c r="C251" i="41"/>
  <c r="B250" i="41"/>
  <c r="C419" i="41"/>
  <c r="B418" i="41"/>
  <c r="C347" i="41"/>
  <c r="B346" i="41"/>
  <c r="C179" i="41"/>
  <c r="B178" i="41"/>
  <c r="C203" i="41"/>
  <c r="B202" i="41"/>
  <c r="C131" i="41"/>
  <c r="B130" i="41"/>
  <c r="C467" i="41"/>
  <c r="B466" i="41"/>
  <c r="C275" i="41"/>
  <c r="B274" i="41"/>
  <c r="C515" i="41"/>
  <c r="B514" i="41"/>
  <c r="C36" i="41"/>
  <c r="B36" i="41" s="1"/>
  <c r="B35" i="41"/>
  <c r="C539" i="41"/>
  <c r="B538" i="41"/>
  <c r="C107" i="41"/>
  <c r="B106" i="41"/>
  <c r="C323" i="41"/>
  <c r="B322" i="41"/>
  <c r="C443" i="41"/>
  <c r="B442" i="41"/>
  <c r="C587" i="41"/>
  <c r="B586" i="41"/>
  <c r="C563" i="41"/>
  <c r="B562" i="41"/>
  <c r="C299" i="41"/>
  <c r="B298" i="41"/>
  <c r="C395" i="41"/>
  <c r="B394" i="41"/>
  <c r="B58" i="41"/>
  <c r="C59" i="41"/>
  <c r="C491" i="41"/>
  <c r="B490" i="41"/>
  <c r="C155" i="41"/>
  <c r="B154" i="41"/>
  <c r="M59" i="41" l="1"/>
  <c r="J59" i="41"/>
  <c r="I59" i="41"/>
  <c r="K59" i="41"/>
  <c r="L59" i="41"/>
  <c r="G59" i="41"/>
  <c r="H59" i="41"/>
  <c r="F59" i="41"/>
  <c r="M155" i="41"/>
  <c r="J155" i="41"/>
  <c r="I155" i="41"/>
  <c r="K155" i="41"/>
  <c r="L155" i="41"/>
  <c r="G155" i="41"/>
  <c r="H155" i="41"/>
  <c r="F155" i="41"/>
  <c r="M299" i="41"/>
  <c r="F299" i="41"/>
  <c r="I299" i="41"/>
  <c r="K299" i="41"/>
  <c r="L299" i="41"/>
  <c r="G299" i="41"/>
  <c r="H299" i="41"/>
  <c r="J299" i="41"/>
  <c r="M587" i="41"/>
  <c r="F587" i="41"/>
  <c r="I587" i="41"/>
  <c r="K587" i="41"/>
  <c r="L587" i="41"/>
  <c r="G587" i="41"/>
  <c r="H587" i="41"/>
  <c r="J587" i="41"/>
  <c r="M323" i="41"/>
  <c r="H323" i="41"/>
  <c r="I323" i="41"/>
  <c r="J323" i="41"/>
  <c r="F323" i="41"/>
  <c r="K323" i="41"/>
  <c r="L323" i="41"/>
  <c r="G323" i="41"/>
  <c r="M539" i="41"/>
  <c r="F539" i="41"/>
  <c r="I539" i="41"/>
  <c r="K539" i="41"/>
  <c r="L539" i="41"/>
  <c r="G539" i="41"/>
  <c r="H539" i="41"/>
  <c r="J539" i="41"/>
  <c r="M515" i="41"/>
  <c r="F515" i="41"/>
  <c r="I515" i="41"/>
  <c r="K515" i="41"/>
  <c r="L515" i="41"/>
  <c r="G515" i="41"/>
  <c r="J515" i="41"/>
  <c r="H515" i="41"/>
  <c r="M467" i="41"/>
  <c r="H467" i="41"/>
  <c r="I467" i="41"/>
  <c r="K467" i="41"/>
  <c r="F467" i="41"/>
  <c r="G467" i="41"/>
  <c r="J467" i="41"/>
  <c r="L467" i="41"/>
  <c r="M203" i="41"/>
  <c r="F203" i="41"/>
  <c r="I203" i="41"/>
  <c r="K203" i="41"/>
  <c r="L203" i="41"/>
  <c r="G203" i="41"/>
  <c r="J203" i="41"/>
  <c r="H203" i="41"/>
  <c r="M347" i="41"/>
  <c r="H347" i="41"/>
  <c r="I347" i="41"/>
  <c r="K347" i="41"/>
  <c r="J347" i="41"/>
  <c r="G347" i="41"/>
  <c r="L347" i="41"/>
  <c r="F347" i="41"/>
  <c r="M251" i="41"/>
  <c r="J251" i="41"/>
  <c r="I251" i="41"/>
  <c r="K251" i="41"/>
  <c r="L251" i="41"/>
  <c r="G251" i="41"/>
  <c r="F251" i="41"/>
  <c r="H251" i="41"/>
  <c r="M371" i="41"/>
  <c r="J371" i="41"/>
  <c r="I371" i="41"/>
  <c r="K371" i="41"/>
  <c r="L371" i="41"/>
  <c r="G371" i="41"/>
  <c r="H371" i="41"/>
  <c r="F371" i="41"/>
  <c r="M491" i="41"/>
  <c r="F491" i="41"/>
  <c r="I491" i="41"/>
  <c r="K491" i="41"/>
  <c r="L491" i="41"/>
  <c r="G491" i="41"/>
  <c r="H491" i="41"/>
  <c r="J491" i="41"/>
  <c r="M395" i="41"/>
  <c r="J395" i="41"/>
  <c r="I395" i="41"/>
  <c r="K395" i="41"/>
  <c r="L395" i="41"/>
  <c r="G395" i="41"/>
  <c r="H395" i="41"/>
  <c r="F395" i="41"/>
  <c r="M563" i="41"/>
  <c r="H563" i="41"/>
  <c r="I563" i="41"/>
  <c r="F563" i="41"/>
  <c r="J563" i="41"/>
  <c r="K563" i="41"/>
  <c r="G563" i="41"/>
  <c r="L563" i="41"/>
  <c r="M443" i="41"/>
  <c r="J443" i="41"/>
  <c r="I443" i="41"/>
  <c r="K443" i="41"/>
  <c r="L443" i="41"/>
  <c r="G443" i="41"/>
  <c r="H443" i="41"/>
  <c r="F443" i="41"/>
  <c r="M107" i="41"/>
  <c r="F107" i="41"/>
  <c r="I107" i="41"/>
  <c r="K107" i="41"/>
  <c r="L107" i="41"/>
  <c r="G107" i="41"/>
  <c r="H107" i="41"/>
  <c r="J107" i="41"/>
  <c r="M275" i="41"/>
  <c r="H275" i="41"/>
  <c r="I275" i="41"/>
  <c r="K275" i="41"/>
  <c r="F275" i="41"/>
  <c r="G275" i="41"/>
  <c r="L275" i="41"/>
  <c r="J275" i="41"/>
  <c r="M131" i="41"/>
  <c r="H131" i="41"/>
  <c r="I131" i="41"/>
  <c r="F131" i="41"/>
  <c r="J131" i="41"/>
  <c r="K131" i="41"/>
  <c r="L131" i="41"/>
  <c r="G131" i="41"/>
  <c r="M179" i="41"/>
  <c r="H179" i="41"/>
  <c r="I179" i="41"/>
  <c r="K179" i="41"/>
  <c r="F179" i="41"/>
  <c r="G179" i="41"/>
  <c r="J179" i="41"/>
  <c r="L179" i="41"/>
  <c r="M419" i="41"/>
  <c r="H419" i="41"/>
  <c r="I419" i="41"/>
  <c r="K419" i="41"/>
  <c r="F419" i="41"/>
  <c r="G419" i="41"/>
  <c r="L419" i="41"/>
  <c r="J419" i="41"/>
  <c r="M227" i="41"/>
  <c r="H227" i="41"/>
  <c r="I227" i="41"/>
  <c r="J227" i="41"/>
  <c r="F227" i="41"/>
  <c r="K227" i="41"/>
  <c r="L227" i="41"/>
  <c r="G227" i="41"/>
  <c r="C37" i="39"/>
  <c r="B36" i="39"/>
  <c r="C337" i="39"/>
  <c r="C338" i="39" s="1"/>
  <c r="B336" i="39"/>
  <c r="C277" i="39"/>
  <c r="C278" i="39" s="1"/>
  <c r="C279" i="39" s="1"/>
  <c r="C280" i="39" s="1"/>
  <c r="C281" i="39" s="1"/>
  <c r="B276" i="39"/>
  <c r="C187" i="39"/>
  <c r="C188" i="39" s="1"/>
  <c r="C189" i="39" s="1"/>
  <c r="C190" i="39" s="1"/>
  <c r="C191" i="39" s="1"/>
  <c r="B186" i="39"/>
  <c r="C127" i="39"/>
  <c r="C128" i="39" s="1"/>
  <c r="C129" i="39" s="1"/>
  <c r="C130" i="39" s="1"/>
  <c r="B126" i="39"/>
  <c r="C217" i="39"/>
  <c r="C218" i="39" s="1"/>
  <c r="C219" i="39" s="1"/>
  <c r="C220" i="39" s="1"/>
  <c r="B216" i="39"/>
  <c r="B65" i="39"/>
  <c r="C97" i="39"/>
  <c r="C98" i="39" s="1"/>
  <c r="C99" i="39" s="1"/>
  <c r="C100" i="39" s="1"/>
  <c r="B96" i="39"/>
  <c r="C247" i="39"/>
  <c r="C248" i="39" s="1"/>
  <c r="C249" i="39" s="1"/>
  <c r="C250" i="39" s="1"/>
  <c r="C251" i="39" s="1"/>
  <c r="B246" i="39"/>
  <c r="C157" i="39"/>
  <c r="C158" i="39" s="1"/>
  <c r="C159" i="39" s="1"/>
  <c r="C160" i="39" s="1"/>
  <c r="C161" i="39" s="1"/>
  <c r="C162" i="39" s="1"/>
  <c r="B156" i="39"/>
  <c r="C307" i="39"/>
  <c r="C308" i="39" s="1"/>
  <c r="C309" i="39" s="1"/>
  <c r="C310" i="39" s="1"/>
  <c r="C311" i="39" s="1"/>
  <c r="B306" i="39"/>
  <c r="C396" i="41"/>
  <c r="B396" i="41" s="1"/>
  <c r="B395" i="41"/>
  <c r="C444" i="41"/>
  <c r="B444" i="41" s="1"/>
  <c r="B443" i="41"/>
  <c r="C108" i="41"/>
  <c r="B108" i="41" s="1"/>
  <c r="B107" i="41"/>
  <c r="C276" i="41"/>
  <c r="B276" i="41" s="1"/>
  <c r="B275" i="41"/>
  <c r="C132" i="41"/>
  <c r="B132" i="41" s="1"/>
  <c r="B131" i="41"/>
  <c r="C180" i="41"/>
  <c r="B180" i="41" s="1"/>
  <c r="B179" i="41"/>
  <c r="C420" i="41"/>
  <c r="B420" i="41" s="1"/>
  <c r="B419" i="41"/>
  <c r="C228" i="41"/>
  <c r="B228" i="41" s="1"/>
  <c r="B227" i="41"/>
  <c r="C492" i="41"/>
  <c r="B492" i="41" s="1"/>
  <c r="B491" i="41"/>
  <c r="C564" i="41"/>
  <c r="B564" i="41" s="1"/>
  <c r="B563" i="41"/>
  <c r="C60" i="41"/>
  <c r="B60" i="41" s="1"/>
  <c r="B59" i="41"/>
  <c r="C156" i="41"/>
  <c r="B156" i="41" s="1"/>
  <c r="B155" i="41"/>
  <c r="C300" i="41"/>
  <c r="B300" i="41" s="1"/>
  <c r="B299" i="41"/>
  <c r="C588" i="41"/>
  <c r="B588" i="41" s="1"/>
  <c r="B587" i="41"/>
  <c r="C324" i="41"/>
  <c r="B324" i="41" s="1"/>
  <c r="B323" i="41"/>
  <c r="C540" i="41"/>
  <c r="B540" i="41" s="1"/>
  <c r="B539" i="41"/>
  <c r="C516" i="41"/>
  <c r="B516" i="41" s="1"/>
  <c r="B515" i="41"/>
  <c r="C468" i="41"/>
  <c r="B468" i="41" s="1"/>
  <c r="B467" i="41"/>
  <c r="C204" i="41"/>
  <c r="B204" i="41" s="1"/>
  <c r="B203" i="41"/>
  <c r="C348" i="41"/>
  <c r="B348" i="41" s="1"/>
  <c r="B347" i="41"/>
  <c r="C252" i="41"/>
  <c r="B252" i="41" s="1"/>
  <c r="B251" i="41"/>
  <c r="C372" i="41"/>
  <c r="B372" i="41" s="1"/>
  <c r="B371" i="41"/>
  <c r="U632" i="25"/>
  <c r="U631" i="25"/>
  <c r="T631" i="25"/>
  <c r="S631" i="25"/>
  <c r="U606" i="25"/>
  <c r="U605" i="25"/>
  <c r="T605" i="25"/>
  <c r="S605" i="25"/>
  <c r="U580" i="25"/>
  <c r="U579" i="25"/>
  <c r="T579" i="25"/>
  <c r="S579" i="25"/>
  <c r="U554" i="25"/>
  <c r="U553" i="25"/>
  <c r="T553" i="25"/>
  <c r="S553" i="25"/>
  <c r="U528" i="25"/>
  <c r="U527" i="25"/>
  <c r="T527" i="25"/>
  <c r="S527" i="25"/>
  <c r="U502" i="25"/>
  <c r="U501" i="25"/>
  <c r="T501" i="25"/>
  <c r="S501" i="25"/>
  <c r="U476" i="25"/>
  <c r="U475" i="25"/>
  <c r="T475" i="25"/>
  <c r="S475" i="25"/>
  <c r="U450" i="25"/>
  <c r="U449" i="25"/>
  <c r="T449" i="25"/>
  <c r="S449" i="25"/>
  <c r="U424" i="25"/>
  <c r="U423" i="25"/>
  <c r="T423" i="25"/>
  <c r="S423" i="25"/>
  <c r="U398" i="25"/>
  <c r="U397" i="25"/>
  <c r="T397" i="25"/>
  <c r="S397" i="25"/>
  <c r="U372" i="25"/>
  <c r="U371" i="25"/>
  <c r="T371" i="25"/>
  <c r="S371" i="25"/>
  <c r="U346" i="25"/>
  <c r="U345" i="25"/>
  <c r="T345" i="25"/>
  <c r="S345" i="25"/>
  <c r="U320" i="25"/>
  <c r="U319" i="25"/>
  <c r="T319" i="25"/>
  <c r="S319" i="25"/>
  <c r="U294" i="25"/>
  <c r="U293" i="25"/>
  <c r="T293" i="25"/>
  <c r="S293" i="25"/>
  <c r="U268" i="25"/>
  <c r="U267" i="25"/>
  <c r="T267" i="25"/>
  <c r="S267" i="25"/>
  <c r="U242" i="25"/>
  <c r="U241" i="25"/>
  <c r="T241" i="25"/>
  <c r="S241" i="25"/>
  <c r="U216" i="25"/>
  <c r="U215" i="25"/>
  <c r="T215" i="25"/>
  <c r="S215" i="25"/>
  <c r="U190" i="25"/>
  <c r="U189" i="25"/>
  <c r="T189" i="25"/>
  <c r="S189" i="25"/>
  <c r="U164" i="25"/>
  <c r="U163" i="25"/>
  <c r="T163" i="25"/>
  <c r="S163" i="25"/>
  <c r="U138" i="25"/>
  <c r="U137" i="25"/>
  <c r="T137" i="25"/>
  <c r="S137" i="25"/>
  <c r="U112" i="25"/>
  <c r="U111" i="25"/>
  <c r="T111" i="25"/>
  <c r="S111" i="25"/>
  <c r="U86" i="25"/>
  <c r="U85" i="25"/>
  <c r="T85" i="25"/>
  <c r="S85" i="25"/>
  <c r="U60" i="25"/>
  <c r="U59" i="25"/>
  <c r="T59" i="25"/>
  <c r="S59" i="25"/>
  <c r="U34" i="25"/>
  <c r="D15" i="46" s="1"/>
  <c r="S33" i="25"/>
  <c r="B13" i="46" s="1"/>
  <c r="T33" i="25"/>
  <c r="C13" i="46" s="1"/>
  <c r="U33" i="25"/>
  <c r="D13" i="46" s="1"/>
  <c r="R628" i="25"/>
  <c r="Q624" i="25"/>
  <c r="Q636" i="25" s="1"/>
  <c r="P624" i="25"/>
  <c r="P636" i="25" s="1"/>
  <c r="O624" i="25"/>
  <c r="O636" i="25" s="1"/>
  <c r="N624" i="25"/>
  <c r="N636" i="25" s="1"/>
  <c r="M624" i="25"/>
  <c r="M636" i="25" s="1"/>
  <c r="L624" i="25"/>
  <c r="L636" i="25" s="1"/>
  <c r="K624" i="25"/>
  <c r="J624" i="25"/>
  <c r="J636" i="25" s="1"/>
  <c r="I624" i="25"/>
  <c r="I636" i="25" s="1"/>
  <c r="H624" i="25"/>
  <c r="H636" i="25" s="1"/>
  <c r="G624" i="25"/>
  <c r="G636" i="25" s="1"/>
  <c r="F624" i="25"/>
  <c r="U623" i="25"/>
  <c r="T623" i="25"/>
  <c r="S623" i="25"/>
  <c r="U622" i="25"/>
  <c r="T622" i="25"/>
  <c r="S622" i="25"/>
  <c r="Q619" i="25"/>
  <c r="P619" i="25"/>
  <c r="O619" i="25"/>
  <c r="N619" i="25"/>
  <c r="M619" i="25"/>
  <c r="M627" i="25" s="1"/>
  <c r="L619" i="25"/>
  <c r="K619" i="25"/>
  <c r="J619" i="25"/>
  <c r="I619" i="25"/>
  <c r="H619" i="25"/>
  <c r="G619" i="25"/>
  <c r="F619" i="25"/>
  <c r="U618" i="25"/>
  <c r="T618" i="25"/>
  <c r="S618" i="25"/>
  <c r="U617" i="25"/>
  <c r="T617" i="25"/>
  <c r="S617" i="25"/>
  <c r="R602" i="25"/>
  <c r="Q598" i="25"/>
  <c r="Q610" i="25" s="1"/>
  <c r="P598" i="25"/>
  <c r="P610" i="25" s="1"/>
  <c r="O598" i="25"/>
  <c r="O610" i="25" s="1"/>
  <c r="N598" i="25"/>
  <c r="N610" i="25" s="1"/>
  <c r="M598" i="25"/>
  <c r="M610" i="25" s="1"/>
  <c r="L598" i="25"/>
  <c r="L610" i="25" s="1"/>
  <c r="K598" i="25"/>
  <c r="J598" i="25"/>
  <c r="J610" i="25" s="1"/>
  <c r="I598" i="25"/>
  <c r="I610" i="25" s="1"/>
  <c r="H598" i="25"/>
  <c r="H610" i="25" s="1"/>
  <c r="G598" i="25"/>
  <c r="G610" i="25" s="1"/>
  <c r="F598" i="25"/>
  <c r="U597" i="25"/>
  <c r="T597" i="25"/>
  <c r="S597" i="25"/>
  <c r="U596" i="25"/>
  <c r="T596" i="25"/>
  <c r="S596" i="25"/>
  <c r="Q593" i="25"/>
  <c r="P593" i="25"/>
  <c r="O593" i="25"/>
  <c r="N593" i="25"/>
  <c r="M593" i="25"/>
  <c r="M601" i="25" s="1"/>
  <c r="L593" i="25"/>
  <c r="K593" i="25"/>
  <c r="J593" i="25"/>
  <c r="I593" i="25"/>
  <c r="H593" i="25"/>
  <c r="G593" i="25"/>
  <c r="F593" i="25"/>
  <c r="U592" i="25"/>
  <c r="T592" i="25"/>
  <c r="S592" i="25"/>
  <c r="U591" i="25"/>
  <c r="T591" i="25"/>
  <c r="S591" i="25"/>
  <c r="R576" i="25"/>
  <c r="Q572" i="25"/>
  <c r="Q584" i="25" s="1"/>
  <c r="P572" i="25"/>
  <c r="P584" i="25" s="1"/>
  <c r="O572" i="25"/>
  <c r="O584" i="25" s="1"/>
  <c r="N572" i="25"/>
  <c r="N584" i="25" s="1"/>
  <c r="M572" i="25"/>
  <c r="M584" i="25" s="1"/>
  <c r="L572" i="25"/>
  <c r="L584" i="25" s="1"/>
  <c r="K572" i="25"/>
  <c r="K584" i="25" s="1"/>
  <c r="J572" i="25"/>
  <c r="J584" i="25" s="1"/>
  <c r="I572" i="25"/>
  <c r="I584" i="25" s="1"/>
  <c r="H572" i="25"/>
  <c r="H584" i="25" s="1"/>
  <c r="G572" i="25"/>
  <c r="G584" i="25" s="1"/>
  <c r="F572" i="25"/>
  <c r="U571" i="25"/>
  <c r="T571" i="25"/>
  <c r="S571" i="25"/>
  <c r="U570" i="25"/>
  <c r="T570" i="25"/>
  <c r="S570" i="25"/>
  <c r="Q567" i="25"/>
  <c r="P567" i="25"/>
  <c r="O567" i="25"/>
  <c r="N567" i="25"/>
  <c r="M567" i="25"/>
  <c r="L567" i="25"/>
  <c r="K567" i="25"/>
  <c r="J567" i="25"/>
  <c r="I567" i="25"/>
  <c r="I575" i="25" s="1"/>
  <c r="H567" i="25"/>
  <c r="G567" i="25"/>
  <c r="F567" i="25"/>
  <c r="U566" i="25"/>
  <c r="T566" i="25"/>
  <c r="S566" i="25"/>
  <c r="U565" i="25"/>
  <c r="T565" i="25"/>
  <c r="S565" i="25"/>
  <c r="R550" i="25"/>
  <c r="Q546" i="25"/>
  <c r="Q558" i="25" s="1"/>
  <c r="P546" i="25"/>
  <c r="P558" i="25" s="1"/>
  <c r="O546" i="25"/>
  <c r="O558" i="25" s="1"/>
  <c r="N546" i="25"/>
  <c r="N558" i="25" s="1"/>
  <c r="M546" i="25"/>
  <c r="M558" i="25" s="1"/>
  <c r="L546" i="25"/>
  <c r="L558" i="25" s="1"/>
  <c r="K546" i="25"/>
  <c r="K558" i="25" s="1"/>
  <c r="J546" i="25"/>
  <c r="J558" i="25" s="1"/>
  <c r="I546" i="25"/>
  <c r="I558" i="25" s="1"/>
  <c r="H546" i="25"/>
  <c r="H558" i="25" s="1"/>
  <c r="G546" i="25"/>
  <c r="G558" i="25" s="1"/>
  <c r="F546" i="25"/>
  <c r="U545" i="25"/>
  <c r="T545" i="25"/>
  <c r="S545" i="25"/>
  <c r="U544" i="25"/>
  <c r="T544" i="25"/>
  <c r="S544" i="25"/>
  <c r="Q541" i="25"/>
  <c r="P541" i="25"/>
  <c r="O541" i="25"/>
  <c r="N541" i="25"/>
  <c r="M541" i="25"/>
  <c r="L541" i="25"/>
  <c r="K541" i="25"/>
  <c r="J541" i="25"/>
  <c r="I541" i="25"/>
  <c r="I549" i="25" s="1"/>
  <c r="H541" i="25"/>
  <c r="G541" i="25"/>
  <c r="F541" i="25"/>
  <c r="U540" i="25"/>
  <c r="T540" i="25"/>
  <c r="S540" i="25"/>
  <c r="U539" i="25"/>
  <c r="T539" i="25"/>
  <c r="S539" i="25"/>
  <c r="R524" i="25"/>
  <c r="Q520" i="25"/>
  <c r="Q532" i="25" s="1"/>
  <c r="P520" i="25"/>
  <c r="P532" i="25" s="1"/>
  <c r="O520" i="25"/>
  <c r="N520" i="25"/>
  <c r="N532" i="25" s="1"/>
  <c r="M520" i="25"/>
  <c r="M532" i="25" s="1"/>
  <c r="L520" i="25"/>
  <c r="L532" i="25" s="1"/>
  <c r="K520" i="25"/>
  <c r="K532" i="25" s="1"/>
  <c r="J520" i="25"/>
  <c r="J532" i="25" s="1"/>
  <c r="I520" i="25"/>
  <c r="I532" i="25" s="1"/>
  <c r="H520" i="25"/>
  <c r="H532" i="25" s="1"/>
  <c r="G520" i="25"/>
  <c r="G532" i="25" s="1"/>
  <c r="F520" i="25"/>
  <c r="U519" i="25"/>
  <c r="T519" i="25"/>
  <c r="S519" i="25"/>
  <c r="U518" i="25"/>
  <c r="T518" i="25"/>
  <c r="S518" i="25"/>
  <c r="Q515" i="25"/>
  <c r="P515" i="25"/>
  <c r="O515" i="25"/>
  <c r="N515" i="25"/>
  <c r="M515" i="25"/>
  <c r="L515" i="25"/>
  <c r="K515" i="25"/>
  <c r="J515" i="25"/>
  <c r="I515" i="25"/>
  <c r="H515" i="25"/>
  <c r="G515" i="25"/>
  <c r="F515" i="25"/>
  <c r="U514" i="25"/>
  <c r="T514" i="25"/>
  <c r="S514" i="25"/>
  <c r="U513" i="25"/>
  <c r="T513" i="25"/>
  <c r="S513" i="25"/>
  <c r="R498" i="25"/>
  <c r="Q494" i="25"/>
  <c r="Q506" i="25" s="1"/>
  <c r="P494" i="25"/>
  <c r="P506" i="25" s="1"/>
  <c r="O494" i="25"/>
  <c r="N494" i="25"/>
  <c r="N506" i="25" s="1"/>
  <c r="M494" i="25"/>
  <c r="M506" i="25" s="1"/>
  <c r="L494" i="25"/>
  <c r="L506" i="25" s="1"/>
  <c r="K494" i="25"/>
  <c r="K506" i="25" s="1"/>
  <c r="J494" i="25"/>
  <c r="J506" i="25" s="1"/>
  <c r="I494" i="25"/>
  <c r="I506" i="25" s="1"/>
  <c r="H494" i="25"/>
  <c r="H506" i="25" s="1"/>
  <c r="G494" i="25"/>
  <c r="G506" i="25" s="1"/>
  <c r="F494" i="25"/>
  <c r="U493" i="25"/>
  <c r="T493" i="25"/>
  <c r="S493" i="25"/>
  <c r="U492" i="25"/>
  <c r="T492" i="25"/>
  <c r="S492" i="25"/>
  <c r="Q489" i="25"/>
  <c r="P489" i="25"/>
  <c r="O489" i="25"/>
  <c r="N489" i="25"/>
  <c r="M489" i="25"/>
  <c r="L489" i="25"/>
  <c r="K489" i="25"/>
  <c r="J489" i="25"/>
  <c r="I489" i="25"/>
  <c r="H489" i="25"/>
  <c r="G489" i="25"/>
  <c r="F489" i="25"/>
  <c r="U488" i="25"/>
  <c r="T488" i="25"/>
  <c r="S488" i="25"/>
  <c r="U487" i="25"/>
  <c r="T487" i="25"/>
  <c r="S487" i="25"/>
  <c r="R472" i="25"/>
  <c r="Q468" i="25"/>
  <c r="Q480" i="25" s="1"/>
  <c r="P468" i="25"/>
  <c r="P480" i="25" s="1"/>
  <c r="O468" i="25"/>
  <c r="N468" i="25"/>
  <c r="N480" i="25" s="1"/>
  <c r="M468" i="25"/>
  <c r="M480" i="25" s="1"/>
  <c r="L468" i="25"/>
  <c r="L480" i="25" s="1"/>
  <c r="K468" i="25"/>
  <c r="K480" i="25" s="1"/>
  <c r="J468" i="25"/>
  <c r="J480" i="25" s="1"/>
  <c r="I468" i="25"/>
  <c r="I480" i="25" s="1"/>
  <c r="H468" i="25"/>
  <c r="H480" i="25" s="1"/>
  <c r="G468" i="25"/>
  <c r="G480" i="25" s="1"/>
  <c r="F468" i="25"/>
  <c r="U467" i="25"/>
  <c r="T467" i="25"/>
  <c r="S467" i="25"/>
  <c r="U466" i="25"/>
  <c r="T466" i="25"/>
  <c r="S466" i="25"/>
  <c r="Q463" i="25"/>
  <c r="P463" i="25"/>
  <c r="O463" i="25"/>
  <c r="N463" i="25"/>
  <c r="M463" i="25"/>
  <c r="L463" i="25"/>
  <c r="K463" i="25"/>
  <c r="J463" i="25"/>
  <c r="I463" i="25"/>
  <c r="H463" i="25"/>
  <c r="G463" i="25"/>
  <c r="F463" i="25"/>
  <c r="U462" i="25"/>
  <c r="T462" i="25"/>
  <c r="S462" i="25"/>
  <c r="U461" i="25"/>
  <c r="T461" i="25"/>
  <c r="S461" i="25"/>
  <c r="R446" i="25"/>
  <c r="Q442" i="25"/>
  <c r="Q454" i="25" s="1"/>
  <c r="P442" i="25"/>
  <c r="P454" i="25" s="1"/>
  <c r="O442" i="25"/>
  <c r="O454" i="25" s="1"/>
  <c r="N442" i="25"/>
  <c r="N454" i="25" s="1"/>
  <c r="M442" i="25"/>
  <c r="M454" i="25" s="1"/>
  <c r="L442" i="25"/>
  <c r="L454" i="25" s="1"/>
  <c r="K442" i="25"/>
  <c r="K454" i="25" s="1"/>
  <c r="J442" i="25"/>
  <c r="J454" i="25" s="1"/>
  <c r="I442" i="25"/>
  <c r="I454" i="25" s="1"/>
  <c r="H442" i="25"/>
  <c r="H454" i="25" s="1"/>
  <c r="G442" i="25"/>
  <c r="G454" i="25" s="1"/>
  <c r="F442" i="25"/>
  <c r="F454" i="25" s="1"/>
  <c r="U441" i="25"/>
  <c r="T441" i="25"/>
  <c r="S441" i="25"/>
  <c r="U440" i="25"/>
  <c r="T440" i="25"/>
  <c r="S440" i="25"/>
  <c r="Q437" i="25"/>
  <c r="P437" i="25"/>
  <c r="O437" i="25"/>
  <c r="N437" i="25"/>
  <c r="M437" i="25"/>
  <c r="L437" i="25"/>
  <c r="K437" i="25"/>
  <c r="J437" i="25"/>
  <c r="I437" i="25"/>
  <c r="H437" i="25"/>
  <c r="G437" i="25"/>
  <c r="F437" i="25"/>
  <c r="U436" i="25"/>
  <c r="T436" i="25"/>
  <c r="S436" i="25"/>
  <c r="U435" i="25"/>
  <c r="T435" i="25"/>
  <c r="S435" i="25"/>
  <c r="R420" i="25"/>
  <c r="Q416" i="25"/>
  <c r="Q428" i="25" s="1"/>
  <c r="P416" i="25"/>
  <c r="P428" i="25" s="1"/>
  <c r="O416" i="25"/>
  <c r="O428" i="25" s="1"/>
  <c r="N416" i="25"/>
  <c r="N428" i="25" s="1"/>
  <c r="M416" i="25"/>
  <c r="M428" i="25" s="1"/>
  <c r="L416" i="25"/>
  <c r="L428" i="25" s="1"/>
  <c r="K416" i="25"/>
  <c r="K428" i="25" s="1"/>
  <c r="J416" i="25"/>
  <c r="I416" i="25"/>
  <c r="I428" i="25" s="1"/>
  <c r="H416" i="25"/>
  <c r="H428" i="25" s="1"/>
  <c r="G416" i="25"/>
  <c r="G428" i="25" s="1"/>
  <c r="F416" i="25"/>
  <c r="F428" i="25" s="1"/>
  <c r="U415" i="25"/>
  <c r="T415" i="25"/>
  <c r="S415" i="25"/>
  <c r="U414" i="25"/>
  <c r="T414" i="25"/>
  <c r="S414" i="25"/>
  <c r="Q411" i="25"/>
  <c r="P411" i="25"/>
  <c r="O411" i="25"/>
  <c r="O419" i="25" s="1"/>
  <c r="N411" i="25"/>
  <c r="M411" i="25"/>
  <c r="L411" i="25"/>
  <c r="K411" i="25"/>
  <c r="J411" i="25"/>
  <c r="I411" i="25"/>
  <c r="H411" i="25"/>
  <c r="G411" i="25"/>
  <c r="F411" i="25"/>
  <c r="U410" i="25"/>
  <c r="T410" i="25"/>
  <c r="S410" i="25"/>
  <c r="U409" i="25"/>
  <c r="T409" i="25"/>
  <c r="S409" i="25"/>
  <c r="R394" i="25"/>
  <c r="Q390" i="25"/>
  <c r="Q402" i="25" s="1"/>
  <c r="P390" i="25"/>
  <c r="P402" i="25" s="1"/>
  <c r="O390" i="25"/>
  <c r="O402" i="25" s="1"/>
  <c r="N390" i="25"/>
  <c r="N402" i="25" s="1"/>
  <c r="M390" i="25"/>
  <c r="M402" i="25" s="1"/>
  <c r="L390" i="25"/>
  <c r="L402" i="25" s="1"/>
  <c r="K390" i="25"/>
  <c r="K402" i="25" s="1"/>
  <c r="J390" i="25"/>
  <c r="I390" i="25"/>
  <c r="I402" i="25" s="1"/>
  <c r="H390" i="25"/>
  <c r="H402" i="25" s="1"/>
  <c r="G390" i="25"/>
  <c r="G402" i="25" s="1"/>
  <c r="F390" i="25"/>
  <c r="F402" i="25" s="1"/>
  <c r="U389" i="25"/>
  <c r="T389" i="25"/>
  <c r="S389" i="25"/>
  <c r="U388" i="25"/>
  <c r="T388" i="25"/>
  <c r="S388" i="25"/>
  <c r="Q385" i="25"/>
  <c r="Q393" i="25" s="1"/>
  <c r="P385" i="25"/>
  <c r="O385" i="25"/>
  <c r="N385" i="25"/>
  <c r="M385" i="25"/>
  <c r="L385" i="25"/>
  <c r="K385" i="25"/>
  <c r="J385" i="25"/>
  <c r="I385" i="25"/>
  <c r="H385" i="25"/>
  <c r="G385" i="25"/>
  <c r="F385" i="25"/>
  <c r="U384" i="25"/>
  <c r="T384" i="25"/>
  <c r="S384" i="25"/>
  <c r="U383" i="25"/>
  <c r="T383" i="25"/>
  <c r="S383" i="25"/>
  <c r="R368" i="25"/>
  <c r="Q364" i="25"/>
  <c r="Q376" i="25" s="1"/>
  <c r="P364" i="25"/>
  <c r="P376" i="25" s="1"/>
  <c r="O364" i="25"/>
  <c r="O376" i="25" s="1"/>
  <c r="N364" i="25"/>
  <c r="N376" i="25" s="1"/>
  <c r="M364" i="25"/>
  <c r="M376" i="25" s="1"/>
  <c r="L364" i="25"/>
  <c r="L376" i="25" s="1"/>
  <c r="K364" i="25"/>
  <c r="K376" i="25" s="1"/>
  <c r="J364" i="25"/>
  <c r="J376" i="25" s="1"/>
  <c r="I364" i="25"/>
  <c r="I376" i="25" s="1"/>
  <c r="H364" i="25"/>
  <c r="H376" i="25" s="1"/>
  <c r="G364" i="25"/>
  <c r="G376" i="25" s="1"/>
  <c r="F364" i="25"/>
  <c r="F376" i="25" s="1"/>
  <c r="U363" i="25"/>
  <c r="T363" i="25"/>
  <c r="S363" i="25"/>
  <c r="U362" i="25"/>
  <c r="T362" i="25"/>
  <c r="S362" i="25"/>
  <c r="Q359" i="25"/>
  <c r="Q367" i="25" s="1"/>
  <c r="P359" i="25"/>
  <c r="O359" i="25"/>
  <c r="N359" i="25"/>
  <c r="M359" i="25"/>
  <c r="L359" i="25"/>
  <c r="K359" i="25"/>
  <c r="J359" i="25"/>
  <c r="J367" i="25" s="1"/>
  <c r="I359" i="25"/>
  <c r="H359" i="25"/>
  <c r="G359" i="25"/>
  <c r="F359" i="25"/>
  <c r="U358" i="25"/>
  <c r="T358" i="25"/>
  <c r="S358" i="25"/>
  <c r="U357" i="25"/>
  <c r="T357" i="25"/>
  <c r="S357" i="25"/>
  <c r="R342" i="25"/>
  <c r="Q338" i="25"/>
  <c r="Q350" i="25" s="1"/>
  <c r="P338" i="25"/>
  <c r="P350" i="25" s="1"/>
  <c r="O338" i="25"/>
  <c r="O350" i="25" s="1"/>
  <c r="N338" i="25"/>
  <c r="N350" i="25" s="1"/>
  <c r="M338" i="25"/>
  <c r="M350" i="25" s="1"/>
  <c r="L338" i="25"/>
  <c r="L350" i="25" s="1"/>
  <c r="K338" i="25"/>
  <c r="K350" i="25" s="1"/>
  <c r="J338" i="25"/>
  <c r="J350" i="25" s="1"/>
  <c r="I338" i="25"/>
  <c r="I350" i="25" s="1"/>
  <c r="H338" i="25"/>
  <c r="H350" i="25" s="1"/>
  <c r="G338" i="25"/>
  <c r="G350" i="25" s="1"/>
  <c r="F338" i="25"/>
  <c r="U337" i="25"/>
  <c r="T337" i="25"/>
  <c r="S337" i="25"/>
  <c r="U336" i="25"/>
  <c r="T336" i="25"/>
  <c r="S336" i="25"/>
  <c r="Q333" i="25"/>
  <c r="Q341" i="25" s="1"/>
  <c r="P333" i="25"/>
  <c r="O333" i="25"/>
  <c r="N333" i="25"/>
  <c r="M333" i="25"/>
  <c r="L333" i="25"/>
  <c r="K333" i="25"/>
  <c r="J333" i="25"/>
  <c r="I333" i="25"/>
  <c r="I341" i="25" s="1"/>
  <c r="H333" i="25"/>
  <c r="G333" i="25"/>
  <c r="F333" i="25"/>
  <c r="U332" i="25"/>
  <c r="T332" i="25"/>
  <c r="S332" i="25"/>
  <c r="U331" i="25"/>
  <c r="T331" i="25"/>
  <c r="S331" i="25"/>
  <c r="R316" i="25"/>
  <c r="Q312" i="25"/>
  <c r="Q324" i="25" s="1"/>
  <c r="P312" i="25"/>
  <c r="P324" i="25" s="1"/>
  <c r="O312" i="25"/>
  <c r="O324" i="25" s="1"/>
  <c r="N312" i="25"/>
  <c r="M312" i="25"/>
  <c r="M324" i="25" s="1"/>
  <c r="L312" i="25"/>
  <c r="L324" i="25" s="1"/>
  <c r="K312" i="25"/>
  <c r="K324" i="25" s="1"/>
  <c r="J312" i="25"/>
  <c r="J324" i="25" s="1"/>
  <c r="I312" i="25"/>
  <c r="I324" i="25" s="1"/>
  <c r="H312" i="25"/>
  <c r="H324" i="25" s="1"/>
  <c r="G312" i="25"/>
  <c r="G324" i="25" s="1"/>
  <c r="F312" i="25"/>
  <c r="U311" i="25"/>
  <c r="T311" i="25"/>
  <c r="S311" i="25"/>
  <c r="U310" i="25"/>
  <c r="T310" i="25"/>
  <c r="S310" i="25"/>
  <c r="Q307" i="25"/>
  <c r="P307" i="25"/>
  <c r="P315" i="25" s="1"/>
  <c r="O307" i="25"/>
  <c r="N307" i="25"/>
  <c r="M307" i="25"/>
  <c r="L307" i="25"/>
  <c r="K307" i="25"/>
  <c r="J307" i="25"/>
  <c r="I307" i="25"/>
  <c r="H307" i="25"/>
  <c r="H315" i="25" s="1"/>
  <c r="G307" i="25"/>
  <c r="F307" i="25"/>
  <c r="U306" i="25"/>
  <c r="T306" i="25"/>
  <c r="S306" i="25"/>
  <c r="U305" i="25"/>
  <c r="T305" i="25"/>
  <c r="S305" i="25"/>
  <c r="R290" i="25"/>
  <c r="Q286" i="25"/>
  <c r="Q298" i="25" s="1"/>
  <c r="P286" i="25"/>
  <c r="P298" i="25" s="1"/>
  <c r="O286" i="25"/>
  <c r="O298" i="25" s="1"/>
  <c r="N286" i="25"/>
  <c r="M286" i="25"/>
  <c r="M298" i="25" s="1"/>
  <c r="L286" i="25"/>
  <c r="L298" i="25" s="1"/>
  <c r="K286" i="25"/>
  <c r="K298" i="25" s="1"/>
  <c r="J286" i="25"/>
  <c r="J298" i="25" s="1"/>
  <c r="I286" i="25"/>
  <c r="I298" i="25" s="1"/>
  <c r="H286" i="25"/>
  <c r="H298" i="25" s="1"/>
  <c r="G286" i="25"/>
  <c r="G298" i="25" s="1"/>
  <c r="F286" i="25"/>
  <c r="U285" i="25"/>
  <c r="T285" i="25"/>
  <c r="S285" i="25"/>
  <c r="U284" i="25"/>
  <c r="T284" i="25"/>
  <c r="S284" i="25"/>
  <c r="Q281" i="25"/>
  <c r="Q289" i="25" s="1"/>
  <c r="P281" i="25"/>
  <c r="O281" i="25"/>
  <c r="N281" i="25"/>
  <c r="M281" i="25"/>
  <c r="L281" i="25"/>
  <c r="K281" i="25"/>
  <c r="J281" i="25"/>
  <c r="I281" i="25"/>
  <c r="H281" i="25"/>
  <c r="G281" i="25"/>
  <c r="F281" i="25"/>
  <c r="U280" i="25"/>
  <c r="T280" i="25"/>
  <c r="S280" i="25"/>
  <c r="U279" i="25"/>
  <c r="T279" i="25"/>
  <c r="S279" i="25"/>
  <c r="R264" i="25"/>
  <c r="Q260" i="25"/>
  <c r="Q272" i="25" s="1"/>
  <c r="P260" i="25"/>
  <c r="P272" i="25" s="1"/>
  <c r="O260" i="25"/>
  <c r="N260" i="25"/>
  <c r="N272" i="25" s="1"/>
  <c r="M260" i="25"/>
  <c r="M272" i="25" s="1"/>
  <c r="L260" i="25"/>
  <c r="L272" i="25" s="1"/>
  <c r="K260" i="25"/>
  <c r="K272" i="25" s="1"/>
  <c r="J260" i="25"/>
  <c r="J272" i="25" s="1"/>
  <c r="I260" i="25"/>
  <c r="I272" i="25" s="1"/>
  <c r="H260" i="25"/>
  <c r="H272" i="25" s="1"/>
  <c r="G260" i="25"/>
  <c r="G272" i="25" s="1"/>
  <c r="F260" i="25"/>
  <c r="U259" i="25"/>
  <c r="T259" i="25"/>
  <c r="S259" i="25"/>
  <c r="U258" i="25"/>
  <c r="T258" i="25"/>
  <c r="S258" i="25"/>
  <c r="Q255" i="25"/>
  <c r="P255" i="25"/>
  <c r="O255" i="25"/>
  <c r="N255" i="25"/>
  <c r="M255" i="25"/>
  <c r="L255" i="25"/>
  <c r="K255" i="25"/>
  <c r="J255" i="25"/>
  <c r="I255" i="25"/>
  <c r="H255" i="25"/>
  <c r="G255" i="25"/>
  <c r="F255" i="25"/>
  <c r="U254" i="25"/>
  <c r="T254" i="25"/>
  <c r="S254" i="25"/>
  <c r="U253" i="25"/>
  <c r="T253" i="25"/>
  <c r="S253" i="25"/>
  <c r="R238" i="25"/>
  <c r="Q234" i="25"/>
  <c r="Q246" i="25" s="1"/>
  <c r="P234" i="25"/>
  <c r="P246" i="25" s="1"/>
  <c r="O234" i="25"/>
  <c r="N234" i="25"/>
  <c r="N246" i="25" s="1"/>
  <c r="M234" i="25"/>
  <c r="M246" i="25" s="1"/>
  <c r="L234" i="25"/>
  <c r="L246" i="25" s="1"/>
  <c r="K234" i="25"/>
  <c r="K246" i="25" s="1"/>
  <c r="J234" i="25"/>
  <c r="J246" i="25" s="1"/>
  <c r="I234" i="25"/>
  <c r="I246" i="25" s="1"/>
  <c r="H234" i="25"/>
  <c r="H246" i="25" s="1"/>
  <c r="G234" i="25"/>
  <c r="G246" i="25" s="1"/>
  <c r="F234" i="25"/>
  <c r="U233" i="25"/>
  <c r="T233" i="25"/>
  <c r="S233" i="25"/>
  <c r="U232" i="25"/>
  <c r="T232" i="25"/>
  <c r="S232" i="25"/>
  <c r="Q229" i="25"/>
  <c r="P229" i="25"/>
  <c r="O229" i="25"/>
  <c r="N229" i="25"/>
  <c r="M229" i="25"/>
  <c r="L229" i="25"/>
  <c r="K229" i="25"/>
  <c r="J229" i="25"/>
  <c r="I229" i="25"/>
  <c r="H229" i="25"/>
  <c r="G229" i="25"/>
  <c r="F229" i="25"/>
  <c r="U228" i="25"/>
  <c r="T228" i="25"/>
  <c r="S228" i="25"/>
  <c r="U227" i="25"/>
  <c r="T227" i="25"/>
  <c r="S227" i="25"/>
  <c r="R212" i="25"/>
  <c r="Q208" i="25"/>
  <c r="Q220" i="25" s="1"/>
  <c r="P208" i="25"/>
  <c r="P220" i="25" s="1"/>
  <c r="O208" i="25"/>
  <c r="N208" i="25"/>
  <c r="N220" i="25" s="1"/>
  <c r="M208" i="25"/>
  <c r="M220" i="25" s="1"/>
  <c r="L208" i="25"/>
  <c r="L220" i="25" s="1"/>
  <c r="K208" i="25"/>
  <c r="K220" i="25" s="1"/>
  <c r="J208" i="25"/>
  <c r="J220" i="25" s="1"/>
  <c r="I208" i="25"/>
  <c r="I220" i="25" s="1"/>
  <c r="H208" i="25"/>
  <c r="H220" i="25" s="1"/>
  <c r="G208" i="25"/>
  <c r="G220" i="25" s="1"/>
  <c r="F208" i="25"/>
  <c r="U207" i="25"/>
  <c r="T207" i="25"/>
  <c r="S207" i="25"/>
  <c r="U206" i="25"/>
  <c r="T206" i="25"/>
  <c r="S206" i="25"/>
  <c r="Q203" i="25"/>
  <c r="P203" i="25"/>
  <c r="O203" i="25"/>
  <c r="N203" i="25"/>
  <c r="M203" i="25"/>
  <c r="M211" i="25" s="1"/>
  <c r="L203" i="25"/>
  <c r="K203" i="25"/>
  <c r="J203" i="25"/>
  <c r="I203" i="25"/>
  <c r="H203" i="25"/>
  <c r="G203" i="25"/>
  <c r="F203" i="25"/>
  <c r="U202" i="25"/>
  <c r="T202" i="25"/>
  <c r="S202" i="25"/>
  <c r="U201" i="25"/>
  <c r="T201" i="25"/>
  <c r="S201" i="25"/>
  <c r="R186" i="25"/>
  <c r="Q182" i="25"/>
  <c r="Q194" i="25" s="1"/>
  <c r="P182" i="25"/>
  <c r="P194" i="25" s="1"/>
  <c r="O182" i="25"/>
  <c r="O194" i="25" s="1"/>
  <c r="N182" i="25"/>
  <c r="N194" i="25" s="1"/>
  <c r="M182" i="25"/>
  <c r="M194" i="25" s="1"/>
  <c r="L182" i="25"/>
  <c r="L194" i="25" s="1"/>
  <c r="K182" i="25"/>
  <c r="K194" i="25" s="1"/>
  <c r="J182" i="25"/>
  <c r="J194" i="25" s="1"/>
  <c r="I182" i="25"/>
  <c r="I194" i="25" s="1"/>
  <c r="H182" i="25"/>
  <c r="H194" i="25" s="1"/>
  <c r="G182" i="25"/>
  <c r="G194" i="25" s="1"/>
  <c r="F182" i="25"/>
  <c r="F194" i="25" s="1"/>
  <c r="U181" i="25"/>
  <c r="T181" i="25"/>
  <c r="S181" i="25"/>
  <c r="U180" i="25"/>
  <c r="T180" i="25"/>
  <c r="S180" i="25"/>
  <c r="Q177" i="25"/>
  <c r="P177" i="25"/>
  <c r="O177" i="25"/>
  <c r="N177" i="25"/>
  <c r="M177" i="25"/>
  <c r="L177" i="25"/>
  <c r="K177" i="25"/>
  <c r="J177" i="25"/>
  <c r="I177" i="25"/>
  <c r="I185" i="25" s="1"/>
  <c r="H177" i="25"/>
  <c r="G177" i="25"/>
  <c r="F177" i="25"/>
  <c r="U176" i="25"/>
  <c r="T176" i="25"/>
  <c r="S176" i="25"/>
  <c r="U175" i="25"/>
  <c r="T175" i="25"/>
  <c r="S175" i="25"/>
  <c r="R160" i="25"/>
  <c r="Q156" i="25"/>
  <c r="Q168" i="25" s="1"/>
  <c r="P156" i="25"/>
  <c r="P168" i="25" s="1"/>
  <c r="O156" i="25"/>
  <c r="O168" i="25" s="1"/>
  <c r="N156" i="25"/>
  <c r="N168" i="25" s="1"/>
  <c r="M156" i="25"/>
  <c r="M168" i="25" s="1"/>
  <c r="L156" i="25"/>
  <c r="L168" i="25" s="1"/>
  <c r="K156" i="25"/>
  <c r="K168" i="25" s="1"/>
  <c r="J156" i="25"/>
  <c r="J168" i="25" s="1"/>
  <c r="I156" i="25"/>
  <c r="I168" i="25" s="1"/>
  <c r="H156" i="25"/>
  <c r="H168" i="25" s="1"/>
  <c r="G156" i="25"/>
  <c r="G168" i="25" s="1"/>
  <c r="F156" i="25"/>
  <c r="U155" i="25"/>
  <c r="T155" i="25"/>
  <c r="S155" i="25"/>
  <c r="U154" i="25"/>
  <c r="T154" i="25"/>
  <c r="S154" i="25"/>
  <c r="Q151" i="25"/>
  <c r="P151" i="25"/>
  <c r="O151" i="25"/>
  <c r="N151" i="25"/>
  <c r="M151" i="25"/>
  <c r="M159" i="25" s="1"/>
  <c r="L151" i="25"/>
  <c r="K151" i="25"/>
  <c r="J151" i="25"/>
  <c r="I151" i="25"/>
  <c r="I159" i="25" s="1"/>
  <c r="H151" i="25"/>
  <c r="G151" i="25"/>
  <c r="F151" i="25"/>
  <c r="U150" i="25"/>
  <c r="T150" i="25"/>
  <c r="S150" i="25"/>
  <c r="U149" i="25"/>
  <c r="T149" i="25"/>
  <c r="S149" i="25"/>
  <c r="R134" i="25"/>
  <c r="Q130" i="25"/>
  <c r="Q142" i="25" s="1"/>
  <c r="P130" i="25"/>
  <c r="P142" i="25" s="1"/>
  <c r="O130" i="25"/>
  <c r="N130" i="25"/>
  <c r="N142" i="25" s="1"/>
  <c r="M130" i="25"/>
  <c r="M142" i="25" s="1"/>
  <c r="L130" i="25"/>
  <c r="L142" i="25" s="1"/>
  <c r="K130" i="25"/>
  <c r="J130" i="25"/>
  <c r="J142" i="25" s="1"/>
  <c r="I130" i="25"/>
  <c r="I142" i="25" s="1"/>
  <c r="H130" i="25"/>
  <c r="H142" i="25" s="1"/>
  <c r="G130" i="25"/>
  <c r="G142" i="25" s="1"/>
  <c r="F130" i="25"/>
  <c r="U129" i="25"/>
  <c r="T129" i="25"/>
  <c r="S129" i="25"/>
  <c r="U128" i="25"/>
  <c r="T128" i="25"/>
  <c r="S128" i="25"/>
  <c r="Q125" i="25"/>
  <c r="Q133" i="25" s="1"/>
  <c r="P125" i="25"/>
  <c r="O125" i="25"/>
  <c r="N125" i="25"/>
  <c r="N133" i="25" s="1"/>
  <c r="M125" i="25"/>
  <c r="L125" i="25"/>
  <c r="K125" i="25"/>
  <c r="J125" i="25"/>
  <c r="I125" i="25"/>
  <c r="I133" i="25" s="1"/>
  <c r="H125" i="25"/>
  <c r="G125" i="25"/>
  <c r="F125" i="25"/>
  <c r="U124" i="25"/>
  <c r="T124" i="25"/>
  <c r="S124" i="25"/>
  <c r="U123" i="25"/>
  <c r="T123" i="25"/>
  <c r="S123" i="25"/>
  <c r="R108" i="25"/>
  <c r="Q104" i="25"/>
  <c r="Q116" i="25" s="1"/>
  <c r="P104" i="25"/>
  <c r="P116" i="25" s="1"/>
  <c r="O104" i="25"/>
  <c r="O116" i="25" s="1"/>
  <c r="N104" i="25"/>
  <c r="N116" i="25" s="1"/>
  <c r="M104" i="25"/>
  <c r="M116" i="25" s="1"/>
  <c r="L104" i="25"/>
  <c r="L116" i="25" s="1"/>
  <c r="K104" i="25"/>
  <c r="K116" i="25" s="1"/>
  <c r="J104" i="25"/>
  <c r="J116" i="25" s="1"/>
  <c r="I104" i="25"/>
  <c r="I116" i="25" s="1"/>
  <c r="H104" i="25"/>
  <c r="H116" i="25" s="1"/>
  <c r="G104" i="25"/>
  <c r="G116" i="25" s="1"/>
  <c r="F104" i="25"/>
  <c r="U103" i="25"/>
  <c r="T103" i="25"/>
  <c r="S103" i="25"/>
  <c r="U102" i="25"/>
  <c r="T102" i="25"/>
  <c r="S102" i="25"/>
  <c r="Q99" i="25"/>
  <c r="P99" i="25"/>
  <c r="O99" i="25"/>
  <c r="N99" i="25"/>
  <c r="M99" i="25"/>
  <c r="L99" i="25"/>
  <c r="K99" i="25"/>
  <c r="J99" i="25"/>
  <c r="I99" i="25"/>
  <c r="H99" i="25"/>
  <c r="G99" i="25"/>
  <c r="F99" i="25"/>
  <c r="U98" i="25"/>
  <c r="T98" i="25"/>
  <c r="S98" i="25"/>
  <c r="U97" i="25"/>
  <c r="T97" i="25"/>
  <c r="S97" i="25"/>
  <c r="R82" i="25"/>
  <c r="Q78" i="25"/>
  <c r="Q90" i="25" s="1"/>
  <c r="P78" i="25"/>
  <c r="P90" i="25" s="1"/>
  <c r="O78" i="25"/>
  <c r="O90" i="25" s="1"/>
  <c r="N78" i="25"/>
  <c r="N90" i="25" s="1"/>
  <c r="M78" i="25"/>
  <c r="M90" i="25" s="1"/>
  <c r="L78" i="25"/>
  <c r="L90" i="25" s="1"/>
  <c r="K78" i="25"/>
  <c r="K90" i="25" s="1"/>
  <c r="J78" i="25"/>
  <c r="J90" i="25" s="1"/>
  <c r="I78" i="25"/>
  <c r="I90" i="25" s="1"/>
  <c r="H78" i="25"/>
  <c r="H90" i="25" s="1"/>
  <c r="G78" i="25"/>
  <c r="G90" i="25" s="1"/>
  <c r="F78" i="25"/>
  <c r="U77" i="25"/>
  <c r="T77" i="25"/>
  <c r="S77" i="25"/>
  <c r="U76" i="25"/>
  <c r="T76" i="25"/>
  <c r="S76" i="25"/>
  <c r="Q73" i="25"/>
  <c r="P73" i="25"/>
  <c r="O73" i="25"/>
  <c r="N73" i="25"/>
  <c r="M73" i="25"/>
  <c r="L73" i="25"/>
  <c r="K73" i="25"/>
  <c r="J73" i="25"/>
  <c r="I73" i="25"/>
  <c r="H73" i="25"/>
  <c r="G73" i="25"/>
  <c r="F73" i="25"/>
  <c r="U72" i="25"/>
  <c r="T72" i="25"/>
  <c r="S72" i="25"/>
  <c r="U71" i="25"/>
  <c r="T71" i="25"/>
  <c r="S71" i="25"/>
  <c r="R56" i="25"/>
  <c r="Q52" i="25"/>
  <c r="Q64" i="25" s="1"/>
  <c r="P52" i="25"/>
  <c r="P64" i="25" s="1"/>
  <c r="O52" i="25"/>
  <c r="O64" i="25" s="1"/>
  <c r="N52" i="25"/>
  <c r="N64" i="25" s="1"/>
  <c r="M52" i="25"/>
  <c r="M64" i="25" s="1"/>
  <c r="L52" i="25"/>
  <c r="L64" i="25" s="1"/>
  <c r="K52" i="25"/>
  <c r="J52" i="25"/>
  <c r="J64" i="25" s="1"/>
  <c r="I52" i="25"/>
  <c r="I64" i="25" s="1"/>
  <c r="H52" i="25"/>
  <c r="H64" i="25" s="1"/>
  <c r="G52" i="25"/>
  <c r="G64" i="25" s="1"/>
  <c r="F52" i="25"/>
  <c r="U51" i="25"/>
  <c r="T51" i="25"/>
  <c r="S51" i="25"/>
  <c r="U50" i="25"/>
  <c r="T50" i="25"/>
  <c r="S50" i="25"/>
  <c r="Q47" i="25"/>
  <c r="P47" i="25"/>
  <c r="O47" i="25"/>
  <c r="N47" i="25"/>
  <c r="M47" i="25"/>
  <c r="M55" i="25" s="1"/>
  <c r="L47" i="25"/>
  <c r="K47" i="25"/>
  <c r="J47" i="25"/>
  <c r="I47" i="25"/>
  <c r="I55" i="25" s="1"/>
  <c r="H47" i="25"/>
  <c r="G47" i="25"/>
  <c r="F47" i="25"/>
  <c r="U46" i="25"/>
  <c r="T46" i="25"/>
  <c r="S46" i="25"/>
  <c r="U45" i="25"/>
  <c r="T45" i="25"/>
  <c r="S45" i="25"/>
  <c r="C13" i="25"/>
  <c r="C14" i="25" s="1"/>
  <c r="C339" i="39" l="1"/>
  <c r="B157" i="39"/>
  <c r="C101" i="39"/>
  <c r="B97" i="39"/>
  <c r="C221" i="39"/>
  <c r="B217" i="39"/>
  <c r="B187" i="39"/>
  <c r="B337" i="39"/>
  <c r="B307" i="39"/>
  <c r="B247" i="39"/>
  <c r="B66" i="39"/>
  <c r="C131" i="39"/>
  <c r="B127" i="39"/>
  <c r="B277" i="39"/>
  <c r="C38" i="39"/>
  <c r="B37" i="39"/>
  <c r="B14" i="25"/>
  <c r="C15" i="25"/>
  <c r="G38" i="25"/>
  <c r="H38" i="25"/>
  <c r="L38" i="25"/>
  <c r="P38" i="25"/>
  <c r="I38" i="25"/>
  <c r="M38" i="25"/>
  <c r="Q38" i="25"/>
  <c r="K21" i="25"/>
  <c r="J316" i="25"/>
  <c r="N316" i="25"/>
  <c r="F368" i="25"/>
  <c r="F369" i="25" s="1"/>
  <c r="F370" i="25" s="1"/>
  <c r="N368" i="25"/>
  <c r="F21" i="25"/>
  <c r="B13" i="25"/>
  <c r="F316" i="25"/>
  <c r="F317" i="25" s="1"/>
  <c r="F318" i="25" s="1"/>
  <c r="P21" i="25"/>
  <c r="L21" i="25"/>
  <c r="H21" i="25"/>
  <c r="I21" i="25"/>
  <c r="F394" i="25"/>
  <c r="F395" i="25" s="1"/>
  <c r="F396" i="25" s="1"/>
  <c r="J394" i="25"/>
  <c r="N394" i="25"/>
  <c r="O21" i="25"/>
  <c r="G21" i="25"/>
  <c r="N21" i="25"/>
  <c r="J21" i="25"/>
  <c r="Q21" i="25"/>
  <c r="M21" i="25"/>
  <c r="H56" i="25"/>
  <c r="L56" i="25"/>
  <c r="P56" i="25"/>
  <c r="G550" i="25"/>
  <c r="K550" i="25"/>
  <c r="O550" i="25"/>
  <c r="H576" i="25"/>
  <c r="L576" i="25"/>
  <c r="P576" i="25"/>
  <c r="H628" i="25"/>
  <c r="L628" i="25"/>
  <c r="P628" i="25"/>
  <c r="U333" i="25"/>
  <c r="U341" i="25" s="1"/>
  <c r="U515" i="25"/>
  <c r="U523" i="25" s="1"/>
  <c r="H550" i="25"/>
  <c r="L550" i="25"/>
  <c r="P550" i="25"/>
  <c r="U359" i="25"/>
  <c r="U367" i="25" s="1"/>
  <c r="F342" i="25"/>
  <c r="F343" i="25" s="1"/>
  <c r="F344" i="25" s="1"/>
  <c r="J342" i="25"/>
  <c r="N342" i="25"/>
  <c r="G368" i="25"/>
  <c r="K368" i="25"/>
  <c r="O368" i="25"/>
  <c r="I420" i="25"/>
  <c r="M420" i="25"/>
  <c r="Q420" i="25"/>
  <c r="G342" i="25"/>
  <c r="K342" i="25"/>
  <c r="O342" i="25"/>
  <c r="T385" i="25"/>
  <c r="T393" i="25" s="1"/>
  <c r="T151" i="25"/>
  <c r="T159" i="25" s="1"/>
  <c r="U281" i="25"/>
  <c r="U289" i="25" s="1"/>
  <c r="T411" i="25"/>
  <c r="T419" i="25" s="1"/>
  <c r="S463" i="25"/>
  <c r="S471" i="25" s="1"/>
  <c r="H82" i="25"/>
  <c r="L82" i="25"/>
  <c r="P82" i="25"/>
  <c r="F108" i="25"/>
  <c r="F109" i="25" s="1"/>
  <c r="F110" i="25" s="1"/>
  <c r="J108" i="25"/>
  <c r="N108" i="25"/>
  <c r="H134" i="25"/>
  <c r="L134" i="25"/>
  <c r="P134" i="25"/>
  <c r="F160" i="25"/>
  <c r="F161" i="25" s="1"/>
  <c r="F162" i="25" s="1"/>
  <c r="J160" i="25"/>
  <c r="N160" i="25"/>
  <c r="H186" i="25"/>
  <c r="L186" i="25"/>
  <c r="P186" i="25"/>
  <c r="I394" i="25"/>
  <c r="M394" i="25"/>
  <c r="S229" i="25"/>
  <c r="S237" i="25" s="1"/>
  <c r="S73" i="25"/>
  <c r="S81" i="25" s="1"/>
  <c r="S78" i="25"/>
  <c r="U99" i="25"/>
  <c r="U107" i="25" s="1"/>
  <c r="S125" i="25"/>
  <c r="S130" i="25"/>
  <c r="S255" i="25"/>
  <c r="S263" i="25" s="1"/>
  <c r="U307" i="25"/>
  <c r="U315" i="25" s="1"/>
  <c r="G160" i="25"/>
  <c r="G161" i="25" s="1"/>
  <c r="G162" i="25" s="1"/>
  <c r="K160" i="25"/>
  <c r="O160" i="25"/>
  <c r="M186" i="25"/>
  <c r="Q186" i="25"/>
  <c r="H238" i="25"/>
  <c r="L238" i="25"/>
  <c r="P238" i="25"/>
  <c r="S234" i="25"/>
  <c r="S238" i="25" s="1"/>
  <c r="T246" i="25"/>
  <c r="M264" i="25"/>
  <c r="F290" i="25"/>
  <c r="F291" i="25" s="1"/>
  <c r="F292" i="25" s="1"/>
  <c r="J290" i="25"/>
  <c r="N290" i="25"/>
  <c r="G316" i="25"/>
  <c r="G317" i="25" s="1"/>
  <c r="G318" i="25" s="1"/>
  <c r="K316" i="25"/>
  <c r="O316" i="25"/>
  <c r="S203" i="25"/>
  <c r="G290" i="25"/>
  <c r="K290" i="25"/>
  <c r="O290" i="25"/>
  <c r="S385" i="25"/>
  <c r="S393" i="25" s="1"/>
  <c r="S411" i="25"/>
  <c r="S419" i="25" s="1"/>
  <c r="U402" i="25"/>
  <c r="T177" i="25"/>
  <c r="T185" i="25" s="1"/>
  <c r="U203" i="25"/>
  <c r="U211" i="25" s="1"/>
  <c r="U255" i="25"/>
  <c r="U263" i="25" s="1"/>
  <c r="T463" i="25"/>
  <c r="U489" i="25"/>
  <c r="U497" i="25" s="1"/>
  <c r="S624" i="25"/>
  <c r="T52" i="25"/>
  <c r="U73" i="25"/>
  <c r="U81" i="25" s="1"/>
  <c r="S99" i="25"/>
  <c r="S107" i="25" s="1"/>
  <c r="U125" i="25"/>
  <c r="U133" i="25" s="1"/>
  <c r="G212" i="25"/>
  <c r="K212" i="25"/>
  <c r="O212" i="25"/>
  <c r="U229" i="25"/>
  <c r="U237" i="25" s="1"/>
  <c r="G264" i="25"/>
  <c r="K264" i="25"/>
  <c r="O264" i="25"/>
  <c r="S281" i="25"/>
  <c r="S289" i="25" s="1"/>
  <c r="L290" i="25"/>
  <c r="P290" i="25"/>
  <c r="G420" i="25"/>
  <c r="K420" i="25"/>
  <c r="U437" i="25"/>
  <c r="U445" i="25" s="1"/>
  <c r="F446" i="25"/>
  <c r="F447" i="25" s="1"/>
  <c r="F448" i="25" s="1"/>
  <c r="J446" i="25"/>
  <c r="N446" i="25"/>
  <c r="H524" i="25"/>
  <c r="L524" i="25"/>
  <c r="P524" i="25"/>
  <c r="I550" i="25"/>
  <c r="T567" i="25"/>
  <c r="T575" i="25" s="1"/>
  <c r="M576" i="25"/>
  <c r="Q576" i="25"/>
  <c r="T593" i="25"/>
  <c r="T601" i="25" s="1"/>
  <c r="I602" i="25"/>
  <c r="Q602" i="25"/>
  <c r="T598" i="25"/>
  <c r="T619" i="25"/>
  <c r="I628" i="25"/>
  <c r="Q628" i="25"/>
  <c r="Q394" i="25"/>
  <c r="T437" i="25"/>
  <c r="T445" i="25" s="1"/>
  <c r="S541" i="25"/>
  <c r="S549" i="25" s="1"/>
  <c r="S567" i="25"/>
  <c r="S575" i="25" s="1"/>
  <c r="S593" i="25"/>
  <c r="S601" i="25" s="1"/>
  <c r="S619" i="25"/>
  <c r="T47" i="25"/>
  <c r="T55" i="25" s="1"/>
  <c r="Q56" i="25"/>
  <c r="G82" i="25"/>
  <c r="K82" i="25"/>
  <c r="O82" i="25"/>
  <c r="I108" i="25"/>
  <c r="M108" i="25"/>
  <c r="Q108" i="25"/>
  <c r="G134" i="25"/>
  <c r="K134" i="25"/>
  <c r="O134" i="25"/>
  <c r="H212" i="25"/>
  <c r="L212" i="25"/>
  <c r="P212" i="25"/>
  <c r="S208" i="25"/>
  <c r="M212" i="25"/>
  <c r="G238" i="25"/>
  <c r="K238" i="25"/>
  <c r="O238" i="25"/>
  <c r="H264" i="25"/>
  <c r="L264" i="25"/>
  <c r="P264" i="25"/>
  <c r="S260" i="25"/>
  <c r="T272" i="25"/>
  <c r="I290" i="25"/>
  <c r="T307" i="25"/>
  <c r="T315" i="25" s="1"/>
  <c r="I316" i="25"/>
  <c r="M316" i="25"/>
  <c r="Q316" i="25"/>
  <c r="T333" i="25"/>
  <c r="T341" i="25" s="1"/>
  <c r="I368" i="25"/>
  <c r="J393" i="25"/>
  <c r="H420" i="25"/>
  <c r="L420" i="25"/>
  <c r="P420" i="25"/>
  <c r="S437" i="25"/>
  <c r="S445" i="25" s="1"/>
  <c r="G446" i="25"/>
  <c r="K446" i="25"/>
  <c r="O446" i="25"/>
  <c r="H498" i="25"/>
  <c r="L498" i="25"/>
  <c r="P498" i="25"/>
  <c r="U541" i="25"/>
  <c r="U549" i="25" s="1"/>
  <c r="F602" i="25"/>
  <c r="F603" i="25" s="1"/>
  <c r="F604" i="25" s="1"/>
  <c r="J602" i="25"/>
  <c r="N602" i="25"/>
  <c r="T234" i="25"/>
  <c r="T260" i="25"/>
  <c r="H290" i="25"/>
  <c r="H289" i="25"/>
  <c r="P289" i="25"/>
  <c r="S376" i="25"/>
  <c r="I576" i="25"/>
  <c r="U47" i="25"/>
  <c r="U55" i="25" s="1"/>
  <c r="F56" i="25"/>
  <c r="F57" i="25" s="1"/>
  <c r="F58" i="25" s="1"/>
  <c r="J56" i="25"/>
  <c r="N56" i="25"/>
  <c r="T73" i="25"/>
  <c r="T81" i="25" s="1"/>
  <c r="I82" i="25"/>
  <c r="M82" i="25"/>
  <c r="Q82" i="25"/>
  <c r="G108" i="25"/>
  <c r="K108" i="25"/>
  <c r="O108" i="25"/>
  <c r="T125" i="25"/>
  <c r="T133" i="25" s="1"/>
  <c r="M134" i="25"/>
  <c r="T130" i="25"/>
  <c r="U130" i="25"/>
  <c r="S151" i="25"/>
  <c r="H160" i="25"/>
  <c r="L160" i="25"/>
  <c r="P160" i="25"/>
  <c r="S156" i="25"/>
  <c r="T156" i="25"/>
  <c r="M160" i="25"/>
  <c r="U177" i="25"/>
  <c r="U185" i="25" s="1"/>
  <c r="F186" i="25"/>
  <c r="F187" i="25" s="1"/>
  <c r="F188" i="25" s="1"/>
  <c r="J186" i="25"/>
  <c r="N186" i="25"/>
  <c r="T203" i="25"/>
  <c r="T211" i="25" s="1"/>
  <c r="I212" i="25"/>
  <c r="Q212" i="25"/>
  <c r="M238" i="25"/>
  <c r="P316" i="25"/>
  <c r="Q342" i="25"/>
  <c r="J368" i="25"/>
  <c r="T390" i="25"/>
  <c r="I393" i="25"/>
  <c r="S428" i="25"/>
  <c r="U463" i="25"/>
  <c r="U471" i="25" s="1"/>
  <c r="U636" i="25"/>
  <c r="I160" i="25"/>
  <c r="S194" i="25"/>
  <c r="T220" i="25"/>
  <c r="T208" i="25"/>
  <c r="G56" i="25"/>
  <c r="O56" i="25"/>
  <c r="F82" i="25"/>
  <c r="F83" i="25" s="1"/>
  <c r="F84" i="25" s="1"/>
  <c r="J82" i="25"/>
  <c r="N82" i="25"/>
  <c r="H108" i="25"/>
  <c r="L108" i="25"/>
  <c r="P108" i="25"/>
  <c r="S104" i="25"/>
  <c r="F134" i="25"/>
  <c r="F135" i="25" s="1"/>
  <c r="F136" i="25" s="1"/>
  <c r="J134" i="25"/>
  <c r="F142" i="25"/>
  <c r="S142" i="25" s="1"/>
  <c r="Q160" i="25"/>
  <c r="G186" i="25"/>
  <c r="G187" i="25" s="1"/>
  <c r="K186" i="25"/>
  <c r="O186" i="25"/>
  <c r="J212" i="25"/>
  <c r="N212" i="25"/>
  <c r="Q368" i="25"/>
  <c r="U376" i="25"/>
  <c r="S402" i="25"/>
  <c r="S489" i="25"/>
  <c r="S494" i="25"/>
  <c r="T506" i="25"/>
  <c r="T494" i="25"/>
  <c r="S515" i="25"/>
  <c r="S520" i="25"/>
  <c r="T532" i="25"/>
  <c r="T520" i="25"/>
  <c r="T624" i="25"/>
  <c r="K56" i="25"/>
  <c r="S47" i="25"/>
  <c r="S55" i="25" s="1"/>
  <c r="S52" i="25"/>
  <c r="U64" i="25"/>
  <c r="T99" i="25"/>
  <c r="T107" i="25" s="1"/>
  <c r="U151" i="25"/>
  <c r="U159" i="25" s="1"/>
  <c r="S177" i="25"/>
  <c r="S185" i="25" s="1"/>
  <c r="S182" i="25"/>
  <c r="T194" i="25"/>
  <c r="U182" i="25"/>
  <c r="Q290" i="25"/>
  <c r="H316" i="25"/>
  <c r="T338" i="25"/>
  <c r="U350" i="25"/>
  <c r="J341" i="25"/>
  <c r="U385" i="25"/>
  <c r="U393" i="25" s="1"/>
  <c r="S416" i="25"/>
  <c r="T416" i="25"/>
  <c r="J428" i="25"/>
  <c r="T428" i="25" s="1"/>
  <c r="U416" i="25"/>
  <c r="M498" i="25"/>
  <c r="M524" i="25"/>
  <c r="U593" i="25"/>
  <c r="U601" i="25" s="1"/>
  <c r="T229" i="25"/>
  <c r="T237" i="25" s="1"/>
  <c r="I238" i="25"/>
  <c r="Q238" i="25"/>
  <c r="M237" i="25"/>
  <c r="T255" i="25"/>
  <c r="T263" i="25" s="1"/>
  <c r="I264" i="25"/>
  <c r="Q264" i="25"/>
  <c r="M263" i="25"/>
  <c r="T281" i="25"/>
  <c r="T289" i="25" s="1"/>
  <c r="M290" i="25"/>
  <c r="T298" i="25"/>
  <c r="S307" i="25"/>
  <c r="S315" i="25" s="1"/>
  <c r="L316" i="25"/>
  <c r="S333" i="25"/>
  <c r="H342" i="25"/>
  <c r="L342" i="25"/>
  <c r="P342" i="25"/>
  <c r="S338" i="25"/>
  <c r="I342" i="25"/>
  <c r="S359" i="25"/>
  <c r="S367" i="25" s="1"/>
  <c r="H368" i="25"/>
  <c r="L368" i="25"/>
  <c r="P368" i="25"/>
  <c r="S364" i="25"/>
  <c r="T364" i="25"/>
  <c r="G394" i="25"/>
  <c r="K394" i="25"/>
  <c r="O394" i="25"/>
  <c r="J402" i="25"/>
  <c r="T402" i="25" s="1"/>
  <c r="U411" i="25"/>
  <c r="U419" i="25" s="1"/>
  <c r="F420" i="25"/>
  <c r="F421" i="25" s="1"/>
  <c r="F422" i="25" s="1"/>
  <c r="J420" i="25"/>
  <c r="N420" i="25"/>
  <c r="I446" i="25"/>
  <c r="M446" i="25"/>
  <c r="Q446" i="25"/>
  <c r="J445" i="25"/>
  <c r="G472" i="25"/>
  <c r="K472" i="25"/>
  <c r="O472" i="25"/>
  <c r="T489" i="25"/>
  <c r="I498" i="25"/>
  <c r="Q498" i="25"/>
  <c r="M497" i="25"/>
  <c r="T515" i="25"/>
  <c r="T523" i="25" s="1"/>
  <c r="I524" i="25"/>
  <c r="Q524" i="25"/>
  <c r="M523" i="25"/>
  <c r="T541" i="25"/>
  <c r="T549" i="25" s="1"/>
  <c r="M550" i="25"/>
  <c r="Q550" i="25"/>
  <c r="U567" i="25"/>
  <c r="U575" i="25" s="1"/>
  <c r="F576" i="25"/>
  <c r="F577" i="25" s="1"/>
  <c r="F578" i="25" s="1"/>
  <c r="J576" i="25"/>
  <c r="N576" i="25"/>
  <c r="G602" i="25"/>
  <c r="K602" i="25"/>
  <c r="O602" i="25"/>
  <c r="U619" i="25"/>
  <c r="U627" i="25" s="1"/>
  <c r="F628" i="25"/>
  <c r="F629" i="25" s="1"/>
  <c r="F630" i="25" s="1"/>
  <c r="J628" i="25"/>
  <c r="N628" i="25"/>
  <c r="F238" i="25"/>
  <c r="F239" i="25" s="1"/>
  <c r="F240" i="25" s="1"/>
  <c r="J238" i="25"/>
  <c r="N238" i="25"/>
  <c r="F264" i="25"/>
  <c r="F265" i="25" s="1"/>
  <c r="F266" i="25" s="1"/>
  <c r="J264" i="25"/>
  <c r="N264" i="25"/>
  <c r="I289" i="25"/>
  <c r="U312" i="25"/>
  <c r="M342" i="25"/>
  <c r="F350" i="25"/>
  <c r="S350" i="25" s="1"/>
  <c r="T359" i="25"/>
  <c r="T367" i="25" s="1"/>
  <c r="M368" i="25"/>
  <c r="I367" i="25"/>
  <c r="H394" i="25"/>
  <c r="L394" i="25"/>
  <c r="P394" i="25"/>
  <c r="S390" i="25"/>
  <c r="H472" i="25"/>
  <c r="L472" i="25"/>
  <c r="P472" i="25"/>
  <c r="S468" i="25"/>
  <c r="T480" i="25"/>
  <c r="T468" i="25"/>
  <c r="F498" i="25"/>
  <c r="F499" i="25" s="1"/>
  <c r="F500" i="25" s="1"/>
  <c r="J498" i="25"/>
  <c r="N498" i="25"/>
  <c r="F524" i="25"/>
  <c r="F525" i="25" s="1"/>
  <c r="F526" i="25" s="1"/>
  <c r="J524" i="25"/>
  <c r="N524" i="25"/>
  <c r="F550" i="25"/>
  <c r="F551" i="25" s="1"/>
  <c r="F552" i="25" s="1"/>
  <c r="J550" i="25"/>
  <c r="N550" i="25"/>
  <c r="G576" i="25"/>
  <c r="K576" i="25"/>
  <c r="O576" i="25"/>
  <c r="H602" i="25"/>
  <c r="L602" i="25"/>
  <c r="P602" i="25"/>
  <c r="S598" i="25"/>
  <c r="U610" i="25"/>
  <c r="G628" i="25"/>
  <c r="K628" i="25"/>
  <c r="O628" i="25"/>
  <c r="Q627" i="25"/>
  <c r="U624" i="25"/>
  <c r="F627" i="25"/>
  <c r="J627" i="25"/>
  <c r="N627" i="25"/>
  <c r="F636" i="25"/>
  <c r="S636" i="25" s="1"/>
  <c r="I627" i="25"/>
  <c r="M628" i="25"/>
  <c r="G627" i="25"/>
  <c r="K627" i="25"/>
  <c r="O627" i="25"/>
  <c r="K636" i="25"/>
  <c r="T636" i="25" s="1"/>
  <c r="H627" i="25"/>
  <c r="L627" i="25"/>
  <c r="P627" i="25"/>
  <c r="M549" i="25"/>
  <c r="M575" i="25"/>
  <c r="S546" i="25"/>
  <c r="T558" i="25"/>
  <c r="U558" i="25"/>
  <c r="T546" i="25"/>
  <c r="Q549" i="25"/>
  <c r="S572" i="25"/>
  <c r="T584" i="25"/>
  <c r="U584" i="25"/>
  <c r="T572" i="25"/>
  <c r="Q575" i="25"/>
  <c r="Q601" i="25"/>
  <c r="U546" i="25"/>
  <c r="F549" i="25"/>
  <c r="J549" i="25"/>
  <c r="N549" i="25"/>
  <c r="F558" i="25"/>
  <c r="S558" i="25" s="1"/>
  <c r="U572" i="25"/>
  <c r="F575" i="25"/>
  <c r="J575" i="25"/>
  <c r="N575" i="25"/>
  <c r="F584" i="25"/>
  <c r="S584" i="25" s="1"/>
  <c r="U598" i="25"/>
  <c r="F601" i="25"/>
  <c r="J601" i="25"/>
  <c r="N601" i="25"/>
  <c r="F610" i="25"/>
  <c r="S610" i="25" s="1"/>
  <c r="I601" i="25"/>
  <c r="M602" i="25"/>
  <c r="G549" i="25"/>
  <c r="K549" i="25"/>
  <c r="O549" i="25"/>
  <c r="G575" i="25"/>
  <c r="K575" i="25"/>
  <c r="O575" i="25"/>
  <c r="G601" i="25"/>
  <c r="K601" i="25"/>
  <c r="O601" i="25"/>
  <c r="K610" i="25"/>
  <c r="T610" i="25" s="1"/>
  <c r="H549" i="25"/>
  <c r="L549" i="25"/>
  <c r="P549" i="25"/>
  <c r="H575" i="25"/>
  <c r="L575" i="25"/>
  <c r="P575" i="25"/>
  <c r="H601" i="25"/>
  <c r="L601" i="25"/>
  <c r="P601" i="25"/>
  <c r="I472" i="25"/>
  <c r="I471" i="25"/>
  <c r="M471" i="25"/>
  <c r="M472" i="25"/>
  <c r="Q472" i="25"/>
  <c r="Q471" i="25"/>
  <c r="F419" i="25"/>
  <c r="N445" i="25"/>
  <c r="J419" i="25"/>
  <c r="U428" i="25"/>
  <c r="S454" i="25"/>
  <c r="T442" i="25"/>
  <c r="U454" i="25"/>
  <c r="U442" i="25"/>
  <c r="N419" i="25"/>
  <c r="H446" i="25"/>
  <c r="L446" i="25"/>
  <c r="P446" i="25"/>
  <c r="F445" i="25"/>
  <c r="G419" i="25"/>
  <c r="O420" i="25"/>
  <c r="G445" i="25"/>
  <c r="K445" i="25"/>
  <c r="O445" i="25"/>
  <c r="T454" i="25"/>
  <c r="F472" i="25"/>
  <c r="F473" i="25" s="1"/>
  <c r="F471" i="25"/>
  <c r="J472" i="25"/>
  <c r="J471" i="25"/>
  <c r="N472" i="25"/>
  <c r="N471" i="25"/>
  <c r="Q497" i="25"/>
  <c r="Q523" i="25"/>
  <c r="H419" i="25"/>
  <c r="L419" i="25"/>
  <c r="P419" i="25"/>
  <c r="S442" i="25"/>
  <c r="H445" i="25"/>
  <c r="L445" i="25"/>
  <c r="P445" i="25"/>
  <c r="O480" i="25"/>
  <c r="U480" i="25" s="1"/>
  <c r="U468" i="25"/>
  <c r="O506" i="25"/>
  <c r="U506" i="25" s="1"/>
  <c r="U494" i="25"/>
  <c r="O532" i="25"/>
  <c r="U532" i="25" s="1"/>
  <c r="U520" i="25"/>
  <c r="K419" i="25"/>
  <c r="I419" i="25"/>
  <c r="M419" i="25"/>
  <c r="Q419" i="25"/>
  <c r="I445" i="25"/>
  <c r="M445" i="25"/>
  <c r="Q445" i="25"/>
  <c r="G498" i="25"/>
  <c r="K498" i="25"/>
  <c r="O498" i="25"/>
  <c r="I497" i="25"/>
  <c r="G524" i="25"/>
  <c r="K524" i="25"/>
  <c r="O524" i="25"/>
  <c r="I523" i="25"/>
  <c r="F474" i="25"/>
  <c r="F480" i="25"/>
  <c r="S480" i="25" s="1"/>
  <c r="F497" i="25"/>
  <c r="J497" i="25"/>
  <c r="N497" i="25"/>
  <c r="F506" i="25"/>
  <c r="S506" i="25" s="1"/>
  <c r="F523" i="25"/>
  <c r="J523" i="25"/>
  <c r="N523" i="25"/>
  <c r="F532" i="25"/>
  <c r="S532" i="25" s="1"/>
  <c r="G471" i="25"/>
  <c r="K471" i="25"/>
  <c r="O471" i="25"/>
  <c r="G497" i="25"/>
  <c r="K497" i="25"/>
  <c r="O497" i="25"/>
  <c r="G523" i="25"/>
  <c r="K523" i="25"/>
  <c r="O523" i="25"/>
  <c r="H471" i="25"/>
  <c r="L471" i="25"/>
  <c r="P471" i="25"/>
  <c r="H497" i="25"/>
  <c r="L497" i="25"/>
  <c r="P497" i="25"/>
  <c r="H523" i="25"/>
  <c r="L523" i="25"/>
  <c r="P523" i="25"/>
  <c r="F298" i="25"/>
  <c r="S298" i="25" s="1"/>
  <c r="S286" i="25"/>
  <c r="T286" i="25"/>
  <c r="T324" i="25"/>
  <c r="N324" i="25"/>
  <c r="U324" i="25" s="1"/>
  <c r="U364" i="25"/>
  <c r="S312" i="25"/>
  <c r="L289" i="25"/>
  <c r="T312" i="25"/>
  <c r="I315" i="25"/>
  <c r="Q315" i="25"/>
  <c r="N298" i="25"/>
  <c r="U298" i="25" s="1"/>
  <c r="U286" i="25"/>
  <c r="M315" i="25"/>
  <c r="M289" i="25"/>
  <c r="L315" i="25"/>
  <c r="F324" i="25"/>
  <c r="S324" i="25" s="1"/>
  <c r="U338" i="25"/>
  <c r="U390" i="25"/>
  <c r="F289" i="25"/>
  <c r="J289" i="25"/>
  <c r="N289" i="25"/>
  <c r="F315" i="25"/>
  <c r="J315" i="25"/>
  <c r="N315" i="25"/>
  <c r="M341" i="25"/>
  <c r="M367" i="25"/>
  <c r="M393" i="25"/>
  <c r="G289" i="25"/>
  <c r="K289" i="25"/>
  <c r="O289" i="25"/>
  <c r="G315" i="25"/>
  <c r="K315" i="25"/>
  <c r="O315" i="25"/>
  <c r="F341" i="25"/>
  <c r="N341" i="25"/>
  <c r="T350" i="25"/>
  <c r="F367" i="25"/>
  <c r="N367" i="25"/>
  <c r="T376" i="25"/>
  <c r="F393" i="25"/>
  <c r="N393" i="25"/>
  <c r="G341" i="25"/>
  <c r="K341" i="25"/>
  <c r="O341" i="25"/>
  <c r="G367" i="25"/>
  <c r="K367" i="25"/>
  <c r="O367" i="25"/>
  <c r="G393" i="25"/>
  <c r="K393" i="25"/>
  <c r="O393" i="25"/>
  <c r="H341" i="25"/>
  <c r="L341" i="25"/>
  <c r="P341" i="25"/>
  <c r="H367" i="25"/>
  <c r="L367" i="25"/>
  <c r="P367" i="25"/>
  <c r="H393" i="25"/>
  <c r="L393" i="25"/>
  <c r="P393" i="25"/>
  <c r="T168" i="25"/>
  <c r="U168" i="25"/>
  <c r="Q159" i="25"/>
  <c r="M185" i="25"/>
  <c r="I186" i="25"/>
  <c r="U194" i="25"/>
  <c r="U156" i="25"/>
  <c r="F159" i="25"/>
  <c r="J159" i="25"/>
  <c r="N159" i="25"/>
  <c r="F168" i="25"/>
  <c r="F185" i="25"/>
  <c r="J185" i="25"/>
  <c r="N185" i="25"/>
  <c r="Q211" i="25"/>
  <c r="Q237" i="25"/>
  <c r="Q263" i="25"/>
  <c r="G159" i="25"/>
  <c r="K159" i="25"/>
  <c r="O159" i="25"/>
  <c r="G185" i="25"/>
  <c r="K185" i="25"/>
  <c r="O185" i="25"/>
  <c r="F212" i="25"/>
  <c r="F213" i="25" s="1"/>
  <c r="F214" i="25" s="1"/>
  <c r="F211" i="25"/>
  <c r="O220" i="25"/>
  <c r="U220" i="25" s="1"/>
  <c r="U208" i="25"/>
  <c r="O246" i="25"/>
  <c r="U246" i="25" s="1"/>
  <c r="U234" i="25"/>
  <c r="O272" i="25"/>
  <c r="U272" i="25" s="1"/>
  <c r="U260" i="25"/>
  <c r="T182" i="25"/>
  <c r="Q185" i="25"/>
  <c r="H159" i="25"/>
  <c r="L159" i="25"/>
  <c r="P159" i="25"/>
  <c r="H185" i="25"/>
  <c r="L185" i="25"/>
  <c r="P185" i="25"/>
  <c r="I211" i="25"/>
  <c r="I237" i="25"/>
  <c r="I263" i="25"/>
  <c r="J211" i="25"/>
  <c r="N211" i="25"/>
  <c r="F220" i="25"/>
  <c r="S220" i="25" s="1"/>
  <c r="F237" i="25"/>
  <c r="J237" i="25"/>
  <c r="N237" i="25"/>
  <c r="F246" i="25"/>
  <c r="S246" i="25" s="1"/>
  <c r="F263" i="25"/>
  <c r="J263" i="25"/>
  <c r="N263" i="25"/>
  <c r="F272" i="25"/>
  <c r="S272" i="25" s="1"/>
  <c r="G211" i="25"/>
  <c r="K211" i="25"/>
  <c r="O211" i="25"/>
  <c r="G237" i="25"/>
  <c r="K237" i="25"/>
  <c r="O237" i="25"/>
  <c r="G263" i="25"/>
  <c r="K263" i="25"/>
  <c r="O263" i="25"/>
  <c r="H211" i="25"/>
  <c r="L211" i="25"/>
  <c r="P211" i="25"/>
  <c r="H237" i="25"/>
  <c r="L237" i="25"/>
  <c r="P237" i="25"/>
  <c r="H263" i="25"/>
  <c r="L263" i="25"/>
  <c r="P263" i="25"/>
  <c r="M133" i="25"/>
  <c r="I134" i="25"/>
  <c r="Q134" i="25"/>
  <c r="J133" i="25"/>
  <c r="N134" i="25"/>
  <c r="G133" i="25"/>
  <c r="K133" i="25"/>
  <c r="O133" i="25"/>
  <c r="K142" i="25"/>
  <c r="T142" i="25" s="1"/>
  <c r="O142" i="25"/>
  <c r="U142" i="25" s="1"/>
  <c r="F133" i="25"/>
  <c r="H133" i="25"/>
  <c r="L133" i="25"/>
  <c r="P133" i="25"/>
  <c r="T116" i="25"/>
  <c r="U116" i="25"/>
  <c r="T104" i="25"/>
  <c r="I107" i="25"/>
  <c r="M107" i="25"/>
  <c r="Q107" i="25"/>
  <c r="U104" i="25"/>
  <c r="F107" i="25"/>
  <c r="J107" i="25"/>
  <c r="N107" i="25"/>
  <c r="F116" i="25"/>
  <c r="S116" i="25" s="1"/>
  <c r="G107" i="25"/>
  <c r="K107" i="25"/>
  <c r="O107" i="25"/>
  <c r="H107" i="25"/>
  <c r="L107" i="25"/>
  <c r="P107" i="25"/>
  <c r="T90" i="25"/>
  <c r="U90" i="25"/>
  <c r="T78" i="25"/>
  <c r="I81" i="25"/>
  <c r="M81" i="25"/>
  <c r="Q81" i="25"/>
  <c r="U78" i="25"/>
  <c r="F81" i="25"/>
  <c r="J81" i="25"/>
  <c r="N81" i="25"/>
  <c r="F90" i="25"/>
  <c r="G81" i="25"/>
  <c r="K81" i="25"/>
  <c r="O81" i="25"/>
  <c r="H81" i="25"/>
  <c r="L81" i="25"/>
  <c r="P81" i="25"/>
  <c r="Q55" i="25"/>
  <c r="I56" i="25"/>
  <c r="U52" i="25"/>
  <c r="F55" i="25"/>
  <c r="J55" i="25"/>
  <c r="N55" i="25"/>
  <c r="F64" i="25"/>
  <c r="M56" i="25"/>
  <c r="G55" i="25"/>
  <c r="K55" i="25"/>
  <c r="O55" i="25"/>
  <c r="K64" i="25"/>
  <c r="H55" i="25"/>
  <c r="L55" i="25"/>
  <c r="P55" i="25"/>
  <c r="C340" i="39" l="1"/>
  <c r="C341" i="39" s="1"/>
  <c r="C282" i="39"/>
  <c r="B281" i="39"/>
  <c r="B67" i="39"/>
  <c r="C312" i="39"/>
  <c r="B311" i="39"/>
  <c r="C192" i="39"/>
  <c r="B191" i="39"/>
  <c r="C102" i="39"/>
  <c r="B101" i="39"/>
  <c r="C39" i="39"/>
  <c r="B38" i="39"/>
  <c r="C132" i="39"/>
  <c r="B131" i="39"/>
  <c r="C252" i="39"/>
  <c r="B251" i="39"/>
  <c r="C222" i="39"/>
  <c r="B221" i="39"/>
  <c r="B161" i="39"/>
  <c r="C16" i="25"/>
  <c r="B15" i="25"/>
  <c r="S168" i="25"/>
  <c r="S394" i="25"/>
  <c r="G447" i="25"/>
  <c r="G448" i="25" s="1"/>
  <c r="G395" i="25"/>
  <c r="H395" i="25" s="1"/>
  <c r="I395" i="25" s="1"/>
  <c r="G291" i="25"/>
  <c r="G292" i="25" s="1"/>
  <c r="G577" i="25"/>
  <c r="H577" i="25" s="1"/>
  <c r="H578" i="25" s="1"/>
  <c r="T394" i="25"/>
  <c r="G369" i="25"/>
  <c r="G370" i="25" s="1"/>
  <c r="G525" i="25"/>
  <c r="H525" i="25" s="1"/>
  <c r="G499" i="25"/>
  <c r="H499" i="25" s="1"/>
  <c r="G629" i="25"/>
  <c r="G630" i="25" s="1"/>
  <c r="G109" i="25"/>
  <c r="H109" i="25" s="1"/>
  <c r="H110" i="25" s="1"/>
  <c r="G603" i="25"/>
  <c r="G604" i="25" s="1"/>
  <c r="F38" i="25"/>
  <c r="G343" i="25"/>
  <c r="G344" i="25" s="1"/>
  <c r="G473" i="25"/>
  <c r="G474" i="25" s="1"/>
  <c r="G239" i="25"/>
  <c r="G240" i="25" s="1"/>
  <c r="G135" i="25"/>
  <c r="H135" i="25" s="1"/>
  <c r="G551" i="25"/>
  <c r="G552" i="25" s="1"/>
  <c r="G265" i="25"/>
  <c r="G266" i="25" s="1"/>
  <c r="G213" i="25"/>
  <c r="G214" i="25" s="1"/>
  <c r="G83" i="25"/>
  <c r="G84" i="25" s="1"/>
  <c r="G421" i="25"/>
  <c r="H421" i="25" s="1"/>
  <c r="I421" i="25" s="1"/>
  <c r="G57" i="25"/>
  <c r="G58" i="25" s="1"/>
  <c r="F31" i="25"/>
  <c r="K38" i="25"/>
  <c r="N38" i="25"/>
  <c r="J38" i="25"/>
  <c r="O38" i="25"/>
  <c r="S90" i="25"/>
  <c r="S602" i="25"/>
  <c r="U108" i="25"/>
  <c r="T64" i="25"/>
  <c r="U342" i="25"/>
  <c r="S64" i="25"/>
  <c r="S212" i="25"/>
  <c r="U550" i="25"/>
  <c r="U212" i="25"/>
  <c r="S211" i="25"/>
  <c r="H57" i="25"/>
  <c r="U368" i="25"/>
  <c r="S290" i="25"/>
  <c r="U134" i="25"/>
  <c r="S628" i="25"/>
  <c r="S82" i="25"/>
  <c r="U524" i="25"/>
  <c r="U238" i="25"/>
  <c r="U472" i="25"/>
  <c r="S524" i="25"/>
  <c r="S498" i="25"/>
  <c r="T290" i="25"/>
  <c r="U420" i="25"/>
  <c r="T420" i="25"/>
  <c r="T472" i="25"/>
  <c r="T160" i="25"/>
  <c r="S550" i="25"/>
  <c r="T498" i="25"/>
  <c r="U186" i="25"/>
  <c r="T212" i="25"/>
  <c r="T264" i="25"/>
  <c r="T56" i="25"/>
  <c r="U82" i="25"/>
  <c r="T471" i="25"/>
  <c r="T134" i="25"/>
  <c r="U316" i="25"/>
  <c r="S186" i="25"/>
  <c r="H187" i="25"/>
  <c r="H188" i="25" s="1"/>
  <c r="T602" i="25"/>
  <c r="S134" i="25"/>
  <c r="S133" i="25"/>
  <c r="U290" i="25"/>
  <c r="U160" i="25"/>
  <c r="T576" i="25"/>
  <c r="S420" i="25"/>
  <c r="S264" i="25"/>
  <c r="T524" i="25"/>
  <c r="H317" i="25"/>
  <c r="I317" i="25" s="1"/>
  <c r="S108" i="25"/>
  <c r="U264" i="25"/>
  <c r="S446" i="25"/>
  <c r="S627" i="25"/>
  <c r="S472" i="25"/>
  <c r="S56" i="25"/>
  <c r="T316" i="25"/>
  <c r="S576" i="25"/>
  <c r="T186" i="25"/>
  <c r="G188" i="25"/>
  <c r="U498" i="25"/>
  <c r="U602" i="25"/>
  <c r="T342" i="25"/>
  <c r="H161" i="25"/>
  <c r="I161" i="25" s="1"/>
  <c r="T446" i="25"/>
  <c r="T628" i="25"/>
  <c r="T108" i="25"/>
  <c r="T238" i="25"/>
  <c r="S368" i="25"/>
  <c r="S523" i="25"/>
  <c r="S497" i="25"/>
  <c r="U446" i="25"/>
  <c r="T627" i="25"/>
  <c r="S160" i="25"/>
  <c r="T82" i="25"/>
  <c r="U394" i="25"/>
  <c r="S316" i="25"/>
  <c r="U576" i="25"/>
  <c r="U628" i="25"/>
  <c r="T368" i="25"/>
  <c r="S342" i="25"/>
  <c r="S159" i="25"/>
  <c r="T497" i="25"/>
  <c r="U56" i="25"/>
  <c r="S341" i="25"/>
  <c r="T550" i="25"/>
  <c r="C342" i="39" l="1"/>
  <c r="C343" i="39" s="1"/>
  <c r="B341" i="39"/>
  <c r="B39" i="39"/>
  <c r="C40" i="39"/>
  <c r="C41" i="39" s="1"/>
  <c r="C42" i="39" s="1"/>
  <c r="C253" i="39"/>
  <c r="B253" i="39" s="1"/>
  <c r="B252" i="39"/>
  <c r="C193" i="39"/>
  <c r="B193" i="39" s="1"/>
  <c r="B192" i="39"/>
  <c r="B72" i="39"/>
  <c r="B71" i="39"/>
  <c r="C163" i="39"/>
  <c r="B163" i="39" s="1"/>
  <c r="B162" i="39"/>
  <c r="C223" i="39"/>
  <c r="B223" i="39" s="1"/>
  <c r="B222" i="39"/>
  <c r="C133" i="39"/>
  <c r="B133" i="39" s="1"/>
  <c r="B132" i="39"/>
  <c r="C103" i="39"/>
  <c r="B103" i="39" s="1"/>
  <c r="B102" i="39"/>
  <c r="C313" i="39"/>
  <c r="B313" i="39" s="1"/>
  <c r="B312" i="39"/>
  <c r="C283" i="39"/>
  <c r="B283" i="39" s="1"/>
  <c r="B282" i="39"/>
  <c r="C17" i="25"/>
  <c r="B16" i="25"/>
  <c r="H473" i="25"/>
  <c r="H474" i="25" s="1"/>
  <c r="H265" i="25"/>
  <c r="H266" i="25" s="1"/>
  <c r="G396" i="25"/>
  <c r="G110" i="25"/>
  <c r="G500" i="25"/>
  <c r="G578" i="25"/>
  <c r="H369" i="25"/>
  <c r="H370" i="25" s="1"/>
  <c r="H291" i="25"/>
  <c r="I291" i="25" s="1"/>
  <c r="J291" i="25" s="1"/>
  <c r="G136" i="25"/>
  <c r="H447" i="25"/>
  <c r="H448" i="25" s="1"/>
  <c r="H629" i="25"/>
  <c r="I629" i="25" s="1"/>
  <c r="J629" i="25" s="1"/>
  <c r="G422" i="25"/>
  <c r="H83" i="25"/>
  <c r="I83" i="25" s="1"/>
  <c r="S83" i="25" s="1"/>
  <c r="H213" i="25"/>
  <c r="H214" i="25" s="1"/>
  <c r="G526" i="25"/>
  <c r="H239" i="25"/>
  <c r="H240" i="25" s="1"/>
  <c r="H603" i="25"/>
  <c r="I135" i="25"/>
  <c r="I136" i="25" s="1"/>
  <c r="S136" i="25" s="1"/>
  <c r="H136" i="25"/>
  <c r="H551" i="25"/>
  <c r="I551" i="25" s="1"/>
  <c r="S551" i="25" s="1"/>
  <c r="H343" i="25"/>
  <c r="G31" i="25"/>
  <c r="H396" i="25"/>
  <c r="H58" i="25"/>
  <c r="H84" i="25"/>
  <c r="I577" i="25"/>
  <c r="J577" i="25" s="1"/>
  <c r="H162" i="25"/>
  <c r="I57" i="25"/>
  <c r="I187" i="25"/>
  <c r="I188" i="25" s="1"/>
  <c r="S188" i="25" s="1"/>
  <c r="H422" i="25"/>
  <c r="H318" i="25"/>
  <c r="I109" i="25"/>
  <c r="S109" i="25" s="1"/>
  <c r="H500" i="25"/>
  <c r="I499" i="25"/>
  <c r="I422" i="25"/>
  <c r="S422" i="25" s="1"/>
  <c r="J421" i="25"/>
  <c r="S421" i="25"/>
  <c r="H526" i="25"/>
  <c r="I525" i="25"/>
  <c r="S395" i="25"/>
  <c r="I396" i="25"/>
  <c r="S396" i="25" s="1"/>
  <c r="J395" i="25"/>
  <c r="S317" i="25"/>
  <c r="J317" i="25"/>
  <c r="I318" i="25"/>
  <c r="S318" i="25" s="1"/>
  <c r="S161" i="25"/>
  <c r="J161" i="25"/>
  <c r="I162" i="25"/>
  <c r="S162" i="25" s="1"/>
  <c r="S629" i="25" l="1"/>
  <c r="I265" i="25"/>
  <c r="S265" i="25" s="1"/>
  <c r="I473" i="25"/>
  <c r="S473" i="25" s="1"/>
  <c r="C18" i="25"/>
  <c r="B17" i="25"/>
  <c r="I369" i="25"/>
  <c r="S369" i="25" s="1"/>
  <c r="J83" i="25"/>
  <c r="K83" i="25" s="1"/>
  <c r="I630" i="25"/>
  <c r="S630" i="25" s="1"/>
  <c r="S291" i="25"/>
  <c r="I84" i="25"/>
  <c r="S84" i="25" s="1"/>
  <c r="H292" i="25"/>
  <c r="I292" i="25"/>
  <c r="S292" i="25" s="1"/>
  <c r="H630" i="25"/>
  <c r="I447" i="25"/>
  <c r="I448" i="25" s="1"/>
  <c r="S448" i="25" s="1"/>
  <c r="I213" i="25"/>
  <c r="I214" i="25" s="1"/>
  <c r="S214" i="25" s="1"/>
  <c r="J135" i="25"/>
  <c r="K135" i="25" s="1"/>
  <c r="H31" i="25"/>
  <c r="I239" i="25"/>
  <c r="S239" i="25" s="1"/>
  <c r="I552" i="25"/>
  <c r="S552" i="25" s="1"/>
  <c r="J551" i="25"/>
  <c r="K551" i="25" s="1"/>
  <c r="I578" i="25"/>
  <c r="S578" i="25" s="1"/>
  <c r="I603" i="25"/>
  <c r="H604" i="25"/>
  <c r="S135" i="25"/>
  <c r="S577" i="25"/>
  <c r="H552" i="25"/>
  <c r="H344" i="25"/>
  <c r="I343" i="25"/>
  <c r="S57" i="25"/>
  <c r="I474" i="25"/>
  <c r="S474" i="25" s="1"/>
  <c r="J473" i="25"/>
  <c r="K473" i="25" s="1"/>
  <c r="I58" i="25"/>
  <c r="S58" i="25" s="1"/>
  <c r="J57" i="25"/>
  <c r="J58" i="25" s="1"/>
  <c r="S187" i="25"/>
  <c r="J187" i="25"/>
  <c r="K187" i="25" s="1"/>
  <c r="I110" i="25"/>
  <c r="S110" i="25" s="1"/>
  <c r="I266" i="25"/>
  <c r="S266" i="25" s="1"/>
  <c r="J109" i="25"/>
  <c r="J110" i="25" s="1"/>
  <c r="J265" i="25"/>
  <c r="K265" i="25" s="1"/>
  <c r="K629" i="25"/>
  <c r="J630" i="25"/>
  <c r="K577" i="25"/>
  <c r="J578" i="25"/>
  <c r="K421" i="25"/>
  <c r="J422" i="25"/>
  <c r="S525" i="25"/>
  <c r="J525" i="25"/>
  <c r="I526" i="25"/>
  <c r="S526" i="25" s="1"/>
  <c r="S499" i="25"/>
  <c r="J499" i="25"/>
  <c r="I500" i="25"/>
  <c r="S500" i="25" s="1"/>
  <c r="K395" i="25"/>
  <c r="J396" i="25"/>
  <c r="K317" i="25"/>
  <c r="J318" i="25"/>
  <c r="K291" i="25"/>
  <c r="J292" i="25"/>
  <c r="K161" i="25"/>
  <c r="J162" i="25"/>
  <c r="J188" i="25" l="1"/>
  <c r="C19" i="25"/>
  <c r="B18" i="25"/>
  <c r="I370" i="25"/>
  <c r="S370" i="25" s="1"/>
  <c r="J369" i="25"/>
  <c r="K369" i="25" s="1"/>
  <c r="K370" i="25" s="1"/>
  <c r="J84" i="25"/>
  <c r="S213" i="25"/>
  <c r="J136" i="25"/>
  <c r="J552" i="25"/>
  <c r="J447" i="25"/>
  <c r="S447" i="25"/>
  <c r="J213" i="25"/>
  <c r="K213" i="25" s="1"/>
  <c r="K214" i="25" s="1"/>
  <c r="K57" i="25"/>
  <c r="K58" i="25" s="1"/>
  <c r="J474" i="25"/>
  <c r="I31" i="25"/>
  <c r="I240" i="25"/>
  <c r="S240" i="25" s="1"/>
  <c r="J239" i="25"/>
  <c r="J603" i="25"/>
  <c r="I604" i="25"/>
  <c r="S604" i="25" s="1"/>
  <c r="S603" i="25"/>
  <c r="I344" i="25"/>
  <c r="S344" i="25" s="1"/>
  <c r="S343" i="25"/>
  <c r="J343" i="25"/>
  <c r="K109" i="25"/>
  <c r="L109" i="25" s="1"/>
  <c r="J266" i="25"/>
  <c r="L629" i="25"/>
  <c r="K630" i="25"/>
  <c r="L551" i="25"/>
  <c r="K552" i="25"/>
  <c r="L577" i="25"/>
  <c r="K578" i="25"/>
  <c r="K422" i="25"/>
  <c r="L421" i="25"/>
  <c r="K525" i="25"/>
  <c r="J526" i="25"/>
  <c r="K499" i="25"/>
  <c r="J500" i="25"/>
  <c r="L473" i="25"/>
  <c r="K474" i="25"/>
  <c r="L369" i="25"/>
  <c r="K318" i="25"/>
  <c r="L317" i="25"/>
  <c r="K292" i="25"/>
  <c r="L291" i="25"/>
  <c r="L395" i="25"/>
  <c r="K396" i="25"/>
  <c r="L187" i="25"/>
  <c r="K188" i="25"/>
  <c r="L265" i="25"/>
  <c r="K266" i="25"/>
  <c r="L161" i="25"/>
  <c r="K162" i="25"/>
  <c r="L135" i="25"/>
  <c r="K136" i="25"/>
  <c r="L83" i="25"/>
  <c r="K84" i="25"/>
  <c r="J214" i="25" l="1"/>
  <c r="C20" i="25"/>
  <c r="B19" i="25"/>
  <c r="L213" i="25"/>
  <c r="L214" i="25" s="1"/>
  <c r="J370" i="25"/>
  <c r="L57" i="25"/>
  <c r="L58" i="25" s="1"/>
  <c r="K447" i="25"/>
  <c r="J448" i="25"/>
  <c r="K110" i="25"/>
  <c r="J31" i="25"/>
  <c r="K239" i="25"/>
  <c r="J240" i="25"/>
  <c r="J604" i="25"/>
  <c r="K603" i="25"/>
  <c r="K343" i="25"/>
  <c r="J344" i="25"/>
  <c r="L630" i="25"/>
  <c r="M629" i="25"/>
  <c r="L552" i="25"/>
  <c r="M551" i="25"/>
  <c r="L578" i="25"/>
  <c r="M577" i="25"/>
  <c r="M421" i="25"/>
  <c r="L422" i="25"/>
  <c r="L499" i="25"/>
  <c r="K500" i="25"/>
  <c r="L474" i="25"/>
  <c r="M473" i="25"/>
  <c r="L525" i="25"/>
  <c r="K526" i="25"/>
  <c r="L292" i="25"/>
  <c r="M291" i="25"/>
  <c r="M317" i="25"/>
  <c r="L318" i="25"/>
  <c r="L396" i="25"/>
  <c r="M395" i="25"/>
  <c r="L370" i="25"/>
  <c r="M369" i="25"/>
  <c r="L266" i="25"/>
  <c r="M265" i="25"/>
  <c r="L162" i="25"/>
  <c r="M161" i="25"/>
  <c r="L188" i="25"/>
  <c r="M187" i="25"/>
  <c r="L136" i="25"/>
  <c r="M135" i="25"/>
  <c r="L110" i="25"/>
  <c r="M109" i="25"/>
  <c r="L84" i="25"/>
  <c r="M83" i="25"/>
  <c r="M213" i="25" l="1"/>
  <c r="T213" i="25" s="1"/>
  <c r="C21" i="25"/>
  <c r="B20" i="25"/>
  <c r="M57" i="25"/>
  <c r="T57" i="25" s="1"/>
  <c r="L447" i="25"/>
  <c r="K448" i="25"/>
  <c r="K31" i="25"/>
  <c r="L239" i="25"/>
  <c r="K240" i="25"/>
  <c r="L603" i="25"/>
  <c r="K604" i="25"/>
  <c r="L343" i="25"/>
  <c r="K344" i="25"/>
  <c r="T629" i="25"/>
  <c r="M630" i="25"/>
  <c r="T630" i="25" s="1"/>
  <c r="N629" i="25"/>
  <c r="T577" i="25"/>
  <c r="N577" i="25"/>
  <c r="M578" i="25"/>
  <c r="T578" i="25" s="1"/>
  <c r="T551" i="25"/>
  <c r="N551" i="25"/>
  <c r="M552" i="25"/>
  <c r="T552" i="25" s="1"/>
  <c r="L526" i="25"/>
  <c r="M525" i="25"/>
  <c r="L500" i="25"/>
  <c r="M499" i="25"/>
  <c r="T473" i="25"/>
  <c r="N473" i="25"/>
  <c r="M474" i="25"/>
  <c r="T474" i="25" s="1"/>
  <c r="M422" i="25"/>
  <c r="T422" i="25" s="1"/>
  <c r="T421" i="25"/>
  <c r="N421" i="25"/>
  <c r="T395" i="25"/>
  <c r="N395" i="25"/>
  <c r="M396" i="25"/>
  <c r="T396" i="25" s="1"/>
  <c r="T317" i="25"/>
  <c r="N317" i="25"/>
  <c r="M318" i="25"/>
  <c r="T318" i="25" s="1"/>
  <c r="T369" i="25"/>
  <c r="N369" i="25"/>
  <c r="M370" i="25"/>
  <c r="T370" i="25" s="1"/>
  <c r="T291" i="25"/>
  <c r="N291" i="25"/>
  <c r="M292" i="25"/>
  <c r="T292" i="25" s="1"/>
  <c r="T161" i="25"/>
  <c r="N161" i="25"/>
  <c r="M162" i="25"/>
  <c r="T162" i="25" s="1"/>
  <c r="T187" i="25"/>
  <c r="N187" i="25"/>
  <c r="M188" i="25"/>
  <c r="T188" i="25" s="1"/>
  <c r="T265" i="25"/>
  <c r="N265" i="25"/>
  <c r="M266" i="25"/>
  <c r="T266" i="25" s="1"/>
  <c r="N213" i="25"/>
  <c r="M214" i="25"/>
  <c r="T214" i="25" s="1"/>
  <c r="N135" i="25"/>
  <c r="T135" i="25"/>
  <c r="M136" i="25"/>
  <c r="T136" i="25" s="1"/>
  <c r="T109" i="25"/>
  <c r="N109" i="25"/>
  <c r="M110" i="25"/>
  <c r="T110" i="25" s="1"/>
  <c r="T83" i="25"/>
  <c r="N83" i="25"/>
  <c r="M84" i="25"/>
  <c r="T84" i="25" s="1"/>
  <c r="M58" i="25" l="1"/>
  <c r="T58" i="25" s="1"/>
  <c r="N57" i="25"/>
  <c r="N58" i="25" s="1"/>
  <c r="C22" i="25"/>
  <c r="B21" i="25"/>
  <c r="M447" i="25"/>
  <c r="L448" i="25"/>
  <c r="L31" i="25"/>
  <c r="L240" i="25"/>
  <c r="M239" i="25"/>
  <c r="L604" i="25"/>
  <c r="M603" i="25"/>
  <c r="L344" i="25"/>
  <c r="M343" i="25"/>
  <c r="O629" i="25"/>
  <c r="N630" i="25"/>
  <c r="O551" i="25"/>
  <c r="N552" i="25"/>
  <c r="O577" i="25"/>
  <c r="N578" i="25"/>
  <c r="O473" i="25"/>
  <c r="N474" i="25"/>
  <c r="T525" i="25"/>
  <c r="N525" i="25"/>
  <c r="M526" i="25"/>
  <c r="T526" i="25" s="1"/>
  <c r="T499" i="25"/>
  <c r="N499" i="25"/>
  <c r="M500" i="25"/>
  <c r="T500" i="25" s="1"/>
  <c r="O421" i="25"/>
  <c r="N422" i="25"/>
  <c r="O369" i="25"/>
  <c r="N370" i="25"/>
  <c r="O291" i="25"/>
  <c r="N292" i="25"/>
  <c r="O395" i="25"/>
  <c r="N396" i="25"/>
  <c r="O317" i="25"/>
  <c r="N318" i="25"/>
  <c r="O265" i="25"/>
  <c r="N266" i="25"/>
  <c r="O213" i="25"/>
  <c r="N214" i="25"/>
  <c r="O161" i="25"/>
  <c r="N162" i="25"/>
  <c r="O187" i="25"/>
  <c r="N188" i="25"/>
  <c r="O135" i="25"/>
  <c r="N136" i="25"/>
  <c r="O109" i="25"/>
  <c r="N110" i="25"/>
  <c r="O83" i="25"/>
  <c r="N84" i="25"/>
  <c r="O57" i="25"/>
  <c r="C23" i="25" l="1"/>
  <c r="B22" i="25"/>
  <c r="M31" i="25"/>
  <c r="T447" i="25"/>
  <c r="N447" i="25"/>
  <c r="M448" i="25"/>
  <c r="T448" i="25" s="1"/>
  <c r="T239" i="25"/>
  <c r="M240" i="25"/>
  <c r="T240" i="25" s="1"/>
  <c r="N239" i="25"/>
  <c r="M604" i="25"/>
  <c r="T604" i="25" s="1"/>
  <c r="T603" i="25"/>
  <c r="N603" i="25"/>
  <c r="M344" i="25"/>
  <c r="T344" i="25" s="1"/>
  <c r="T343" i="25"/>
  <c r="N343" i="25"/>
  <c r="P629" i="25"/>
  <c r="O630" i="25"/>
  <c r="P577" i="25"/>
  <c r="O578" i="25"/>
  <c r="P551" i="25"/>
  <c r="O552" i="25"/>
  <c r="P473" i="25"/>
  <c r="O474" i="25"/>
  <c r="P421" i="25"/>
  <c r="O422" i="25"/>
  <c r="O525" i="25"/>
  <c r="N526" i="25"/>
  <c r="O499" i="25"/>
  <c r="N500" i="25"/>
  <c r="P395" i="25"/>
  <c r="O396" i="25"/>
  <c r="O318" i="25"/>
  <c r="P317" i="25"/>
  <c r="O292" i="25"/>
  <c r="P291" i="25"/>
  <c r="P369" i="25"/>
  <c r="O370" i="25"/>
  <c r="P213" i="25"/>
  <c r="O214" i="25"/>
  <c r="P187" i="25"/>
  <c r="O188" i="25"/>
  <c r="P161" i="25"/>
  <c r="O162" i="25"/>
  <c r="P265" i="25"/>
  <c r="O266" i="25"/>
  <c r="P135" i="25"/>
  <c r="O136" i="25"/>
  <c r="P109" i="25"/>
  <c r="O110" i="25"/>
  <c r="P83" i="25"/>
  <c r="O84" i="25"/>
  <c r="P57" i="25"/>
  <c r="O58" i="25"/>
  <c r="C24" i="25" l="1"/>
  <c r="B23" i="25"/>
  <c r="O447" i="25"/>
  <c r="N448" i="25"/>
  <c r="N31" i="25"/>
  <c r="N240" i="25"/>
  <c r="O239" i="25"/>
  <c r="N604" i="25"/>
  <c r="O603" i="25"/>
  <c r="O343" i="25"/>
  <c r="N344" i="25"/>
  <c r="P630" i="25"/>
  <c r="Q629" i="25"/>
  <c r="P578" i="25"/>
  <c r="Q577" i="25"/>
  <c r="P552" i="25"/>
  <c r="Q551" i="25"/>
  <c r="Q421" i="25"/>
  <c r="P422" i="25"/>
  <c r="P499" i="25"/>
  <c r="O500" i="25"/>
  <c r="P525" i="25"/>
  <c r="O526" i="25"/>
  <c r="P474" i="25"/>
  <c r="Q473" i="25"/>
  <c r="P292" i="25"/>
  <c r="Q291" i="25"/>
  <c r="Q317" i="25"/>
  <c r="P318" i="25"/>
  <c r="P370" i="25"/>
  <c r="Q369" i="25"/>
  <c r="P396" i="25"/>
  <c r="Q395" i="25"/>
  <c r="P162" i="25"/>
  <c r="Q161" i="25"/>
  <c r="P214" i="25"/>
  <c r="Q213" i="25"/>
  <c r="P266" i="25"/>
  <c r="Q265" i="25"/>
  <c r="P188" i="25"/>
  <c r="Q187" i="25"/>
  <c r="P136" i="25"/>
  <c r="Q135" i="25"/>
  <c r="P110" i="25"/>
  <c r="Q109" i="25"/>
  <c r="P84" i="25"/>
  <c r="Q83" i="25"/>
  <c r="P58" i="25"/>
  <c r="Q57" i="25"/>
  <c r="C25" i="25" l="1"/>
  <c r="B24" i="25"/>
  <c r="P447" i="25"/>
  <c r="O448" i="25"/>
  <c r="O240" i="25"/>
  <c r="P239" i="25"/>
  <c r="O31" i="25"/>
  <c r="P603" i="25"/>
  <c r="O604" i="25"/>
  <c r="O344" i="25"/>
  <c r="P343" i="25"/>
  <c r="U629" i="25"/>
  <c r="Q630" i="25"/>
  <c r="U630" i="25" s="1"/>
  <c r="U551" i="25"/>
  <c r="Q552" i="25"/>
  <c r="U552" i="25" s="1"/>
  <c r="U577" i="25"/>
  <c r="Q578" i="25"/>
  <c r="U578" i="25" s="1"/>
  <c r="P500" i="25"/>
  <c r="Q499" i="25"/>
  <c r="P526" i="25"/>
  <c r="Q525" i="25"/>
  <c r="U473" i="25"/>
  <c r="Q474" i="25"/>
  <c r="U474" i="25" s="1"/>
  <c r="Q422" i="25"/>
  <c r="U422" i="25" s="1"/>
  <c r="U421" i="25"/>
  <c r="U369" i="25"/>
  <c r="Q370" i="25"/>
  <c r="U370" i="25" s="1"/>
  <c r="U395" i="25"/>
  <c r="Q396" i="25"/>
  <c r="U396" i="25" s="1"/>
  <c r="U291" i="25"/>
  <c r="Q292" i="25"/>
  <c r="U292" i="25" s="1"/>
  <c r="Q318" i="25"/>
  <c r="U318" i="25" s="1"/>
  <c r="U317" i="25"/>
  <c r="U187" i="25"/>
  <c r="Q188" i="25"/>
  <c r="U188" i="25" s="1"/>
  <c r="U265" i="25"/>
  <c r="Q266" i="25"/>
  <c r="U266" i="25" s="1"/>
  <c r="U161" i="25"/>
  <c r="Q162" i="25"/>
  <c r="U162" i="25" s="1"/>
  <c r="U213" i="25"/>
  <c r="Q214" i="25"/>
  <c r="U214" i="25" s="1"/>
  <c r="U135" i="25"/>
  <c r="Q136" i="25"/>
  <c r="U136" i="25" s="1"/>
  <c r="U109" i="25"/>
  <c r="Q110" i="25"/>
  <c r="U110" i="25" s="1"/>
  <c r="U83" i="25"/>
  <c r="Q84" i="25"/>
  <c r="U84" i="25" s="1"/>
  <c r="U57" i="25"/>
  <c r="Q58" i="25"/>
  <c r="U58" i="25" s="1"/>
  <c r="C26" i="25" l="1"/>
  <c r="B25" i="25"/>
  <c r="Q447" i="25"/>
  <c r="P448" i="25"/>
  <c r="P31" i="25"/>
  <c r="P240" i="25"/>
  <c r="Q239" i="25"/>
  <c r="P604" i="25"/>
  <c r="Q603" i="25"/>
  <c r="P344" i="25"/>
  <c r="Q343" i="25"/>
  <c r="U525" i="25"/>
  <c r="Q526" i="25"/>
  <c r="U526" i="25" s="1"/>
  <c r="U499" i="25"/>
  <c r="Q500" i="25"/>
  <c r="U500" i="25" s="1"/>
  <c r="C27" i="25" l="1"/>
  <c r="B26" i="25"/>
  <c r="U447" i="25"/>
  <c r="Q448" i="25"/>
  <c r="U448" i="25" s="1"/>
  <c r="Q240" i="25"/>
  <c r="U240" i="25" s="1"/>
  <c r="U239" i="25"/>
  <c r="Q31" i="25"/>
  <c r="Q604" i="25"/>
  <c r="U604" i="25" s="1"/>
  <c r="U603" i="25"/>
  <c r="Q344" i="25"/>
  <c r="U344" i="25" s="1"/>
  <c r="U343" i="25"/>
  <c r="C28" i="25" l="1"/>
  <c r="B27" i="25"/>
  <c r="G26" i="25"/>
  <c r="H26" i="25"/>
  <c r="I26" i="25"/>
  <c r="J26" i="25"/>
  <c r="K26" i="25"/>
  <c r="L26" i="25"/>
  <c r="L30" i="25" s="1"/>
  <c r="M26" i="25"/>
  <c r="N26" i="25"/>
  <c r="O26" i="25"/>
  <c r="P26" i="25"/>
  <c r="Q26" i="25"/>
  <c r="G29" i="25"/>
  <c r="H29" i="25"/>
  <c r="I29" i="25"/>
  <c r="K29" i="25"/>
  <c r="L29" i="25"/>
  <c r="M29" i="25"/>
  <c r="N29" i="25"/>
  <c r="Q29" i="25"/>
  <c r="F26" i="25"/>
  <c r="F30" i="25" s="1"/>
  <c r="F29" i="25"/>
  <c r="R30" i="25"/>
  <c r="U25" i="25"/>
  <c r="T25" i="25"/>
  <c r="S25" i="25"/>
  <c r="U24" i="25"/>
  <c r="T24" i="25"/>
  <c r="S24" i="25"/>
  <c r="U20" i="25"/>
  <c r="T20" i="25"/>
  <c r="S20" i="25"/>
  <c r="U19" i="25"/>
  <c r="T19" i="25"/>
  <c r="S19" i="25"/>
  <c r="E5" i="25"/>
  <c r="A15" i="25" l="1"/>
  <c r="A19" i="25"/>
  <c r="A23" i="25"/>
  <c r="A27" i="25"/>
  <c r="A31" i="25"/>
  <c r="A35" i="25"/>
  <c r="A39" i="25"/>
  <c r="A43" i="25"/>
  <c r="A47" i="25"/>
  <c r="A51" i="25"/>
  <c r="A55" i="25"/>
  <c r="A59" i="25"/>
  <c r="A63" i="25"/>
  <c r="A67" i="25"/>
  <c r="A71" i="25"/>
  <c r="A75" i="25"/>
  <c r="A79" i="25"/>
  <c r="A83" i="25"/>
  <c r="A87" i="25"/>
  <c r="A91" i="25"/>
  <c r="A95" i="25"/>
  <c r="A99" i="25"/>
  <c r="A103" i="25"/>
  <c r="A107" i="25"/>
  <c r="A111" i="25"/>
  <c r="A115" i="25"/>
  <c r="A119" i="25"/>
  <c r="A123" i="25"/>
  <c r="A127" i="25"/>
  <c r="A131" i="25"/>
  <c r="A135" i="25"/>
  <c r="A139" i="25"/>
  <c r="A143" i="25"/>
  <c r="A147" i="25"/>
  <c r="A151" i="25"/>
  <c r="A155" i="25"/>
  <c r="A159" i="25"/>
  <c r="A163" i="25"/>
  <c r="A167" i="25"/>
  <c r="A171" i="25"/>
  <c r="A175" i="25"/>
  <c r="A179" i="25"/>
  <c r="A183" i="25"/>
  <c r="A187" i="25"/>
  <c r="A191" i="25"/>
  <c r="A195" i="25"/>
  <c r="A199" i="25"/>
  <c r="A203" i="25"/>
  <c r="A207" i="25"/>
  <c r="A211" i="25"/>
  <c r="A215" i="25"/>
  <c r="A219" i="25"/>
  <c r="A223" i="25"/>
  <c r="A227" i="25"/>
  <c r="A231" i="25"/>
  <c r="A235" i="25"/>
  <c r="A239" i="25"/>
  <c r="A243" i="25"/>
  <c r="A247" i="25"/>
  <c r="A251" i="25"/>
  <c r="A255" i="25"/>
  <c r="A259" i="25"/>
  <c r="A263" i="25"/>
  <c r="A267" i="25"/>
  <c r="A271" i="25"/>
  <c r="A275" i="25"/>
  <c r="A279" i="25"/>
  <c r="A283" i="25"/>
  <c r="A287" i="25"/>
  <c r="A291" i="25"/>
  <c r="A295" i="25"/>
  <c r="A299" i="25"/>
  <c r="A303" i="25"/>
  <c r="A307" i="25"/>
  <c r="A311" i="25"/>
  <c r="A315" i="25"/>
  <c r="A319" i="25"/>
  <c r="A323" i="25"/>
  <c r="A327" i="25"/>
  <c r="A331" i="25"/>
  <c r="A335" i="25"/>
  <c r="A339" i="25"/>
  <c r="A343" i="25"/>
  <c r="A347" i="25"/>
  <c r="A351" i="25"/>
  <c r="A16" i="25"/>
  <c r="A20" i="25"/>
  <c r="A24" i="25"/>
  <c r="A28" i="25"/>
  <c r="A32" i="25"/>
  <c r="A36" i="25"/>
  <c r="A40" i="25"/>
  <c r="A44" i="25"/>
  <c r="A17" i="25"/>
  <c r="A21" i="25"/>
  <c r="A25" i="25"/>
  <c r="A29" i="25"/>
  <c r="A33" i="25"/>
  <c r="A37" i="25"/>
  <c r="A41" i="25"/>
  <c r="A45" i="25"/>
  <c r="A49" i="25"/>
  <c r="A53" i="25"/>
  <c r="A57" i="25"/>
  <c r="A61" i="25"/>
  <c r="A65" i="25"/>
  <c r="A69" i="25"/>
  <c r="A73" i="25"/>
  <c r="A77" i="25"/>
  <c r="A81" i="25"/>
  <c r="A85" i="25"/>
  <c r="A89" i="25"/>
  <c r="A93" i="25"/>
  <c r="A97" i="25"/>
  <c r="A101" i="25"/>
  <c r="A105" i="25"/>
  <c r="A109" i="25"/>
  <c r="A113" i="25"/>
  <c r="A117" i="25"/>
  <c r="A121" i="25"/>
  <c r="A125" i="25"/>
  <c r="A129" i="25"/>
  <c r="A133" i="25"/>
  <c r="A137" i="25"/>
  <c r="A141" i="25"/>
  <c r="A145" i="25"/>
  <c r="A149" i="25"/>
  <c r="A153" i="25"/>
  <c r="A157" i="25"/>
  <c r="A161" i="25"/>
  <c r="A165" i="25"/>
  <c r="A169" i="25"/>
  <c r="A173" i="25"/>
  <c r="A177" i="25"/>
  <c r="A181" i="25"/>
  <c r="A185" i="25"/>
  <c r="A189" i="25"/>
  <c r="A193" i="25"/>
  <c r="A197" i="25"/>
  <c r="A201" i="25"/>
  <c r="A205" i="25"/>
  <c r="A209" i="25"/>
  <c r="A213" i="25"/>
  <c r="A217" i="25"/>
  <c r="A221" i="25"/>
  <c r="A225" i="25"/>
  <c r="A229" i="25"/>
  <c r="A233" i="25"/>
  <c r="A237" i="25"/>
  <c r="A241" i="25"/>
  <c r="A245" i="25"/>
  <c r="A249" i="25"/>
  <c r="A253" i="25"/>
  <c r="A257" i="25"/>
  <c r="A261" i="25"/>
  <c r="A265" i="25"/>
  <c r="A269" i="25"/>
  <c r="A273" i="25"/>
  <c r="A277" i="25"/>
  <c r="A281" i="25"/>
  <c r="A285" i="25"/>
  <c r="A289" i="25"/>
  <c r="A293" i="25"/>
  <c r="A297" i="25"/>
  <c r="A301" i="25"/>
  <c r="A305" i="25"/>
  <c r="A309" i="25"/>
  <c r="A313" i="25"/>
  <c r="A317" i="25"/>
  <c r="A321" i="25"/>
  <c r="A325" i="25"/>
  <c r="A329" i="25"/>
  <c r="A333" i="25"/>
  <c r="A337" i="25"/>
  <c r="A341" i="25"/>
  <c r="A345" i="25"/>
  <c r="A349" i="25"/>
  <c r="A353" i="25"/>
  <c r="A18" i="25"/>
  <c r="A34" i="25"/>
  <c r="A48" i="25"/>
  <c r="A56" i="25"/>
  <c r="A64" i="25"/>
  <c r="A72" i="25"/>
  <c r="A80" i="25"/>
  <c r="A88" i="25"/>
  <c r="A96" i="25"/>
  <c r="A104" i="25"/>
  <c r="A112" i="25"/>
  <c r="A120" i="25"/>
  <c r="A128" i="25"/>
  <c r="A136" i="25"/>
  <c r="A144" i="25"/>
  <c r="A152" i="25"/>
  <c r="A160" i="25"/>
  <c r="A168" i="25"/>
  <c r="A176" i="25"/>
  <c r="A184" i="25"/>
  <c r="A192" i="25"/>
  <c r="A200" i="25"/>
  <c r="A208" i="25"/>
  <c r="A216" i="25"/>
  <c r="A224" i="25"/>
  <c r="A232" i="25"/>
  <c r="A240" i="25"/>
  <c r="A248" i="25"/>
  <c r="A256" i="25"/>
  <c r="A264" i="25"/>
  <c r="A272" i="25"/>
  <c r="A280" i="25"/>
  <c r="A288" i="25"/>
  <c r="A296" i="25"/>
  <c r="A304" i="25"/>
  <c r="A312" i="25"/>
  <c r="A320" i="25"/>
  <c r="A328" i="25"/>
  <c r="A336" i="25"/>
  <c r="A344" i="25"/>
  <c r="A352" i="25"/>
  <c r="A357" i="25"/>
  <c r="A360" i="25"/>
  <c r="A364" i="25"/>
  <c r="A367" i="25"/>
  <c r="A371" i="25"/>
  <c r="A378" i="25"/>
  <c r="A382" i="25"/>
  <c r="A386" i="25"/>
  <c r="A390" i="25"/>
  <c r="A394" i="25"/>
  <c r="A398" i="25"/>
  <c r="A402" i="25"/>
  <c r="A406" i="25"/>
  <c r="A410" i="25"/>
  <c r="A414" i="25"/>
  <c r="A418" i="25"/>
  <c r="A422" i="25"/>
  <c r="A426" i="25"/>
  <c r="A430" i="25"/>
  <c r="A434" i="25"/>
  <c r="A437" i="25"/>
  <c r="A441" i="25"/>
  <c r="A448" i="25"/>
  <c r="A452" i="25"/>
  <c r="A455" i="25"/>
  <c r="A459" i="25"/>
  <c r="A463" i="25"/>
  <c r="A467" i="25"/>
  <c r="A471" i="25"/>
  <c r="A475" i="25"/>
  <c r="A479" i="25"/>
  <c r="A483" i="25"/>
  <c r="A487" i="25"/>
  <c r="A491" i="25"/>
  <c r="A495" i="25"/>
  <c r="A499" i="25"/>
  <c r="A503" i="25"/>
  <c r="A507" i="25"/>
  <c r="A511" i="25"/>
  <c r="A515" i="25"/>
  <c r="A519" i="25"/>
  <c r="A523" i="25"/>
  <c r="A527" i="25"/>
  <c r="A531" i="25"/>
  <c r="A26" i="25"/>
  <c r="A42" i="25"/>
  <c r="A52" i="25"/>
  <c r="A60" i="25"/>
  <c r="A68" i="25"/>
  <c r="A76" i="25"/>
  <c r="A84" i="25"/>
  <c r="A92" i="25"/>
  <c r="A100" i="25"/>
  <c r="A108" i="25"/>
  <c r="A116" i="25"/>
  <c r="A124" i="25"/>
  <c r="A132" i="25"/>
  <c r="A140" i="25"/>
  <c r="A148" i="25"/>
  <c r="A156" i="25"/>
  <c r="A164" i="25"/>
  <c r="A172" i="25"/>
  <c r="A180" i="25"/>
  <c r="A188" i="25"/>
  <c r="A196" i="25"/>
  <c r="A204" i="25"/>
  <c r="A212" i="25"/>
  <c r="A220" i="25"/>
  <c r="A228" i="25"/>
  <c r="A236" i="25"/>
  <c r="A244" i="25"/>
  <c r="A252" i="25"/>
  <c r="A260" i="25"/>
  <c r="A268" i="25"/>
  <c r="A276" i="25"/>
  <c r="A284" i="25"/>
  <c r="A292" i="25"/>
  <c r="A300" i="25"/>
  <c r="A308" i="25"/>
  <c r="A316" i="25"/>
  <c r="A324" i="25"/>
  <c r="A332" i="25"/>
  <c r="A340" i="25"/>
  <c r="A348" i="25"/>
  <c r="A355" i="25"/>
  <c r="A362" i="25"/>
  <c r="A366" i="25"/>
  <c r="A369" i="25"/>
  <c r="A373" i="25"/>
  <c r="A376" i="25"/>
  <c r="A380" i="25"/>
  <c r="A384" i="25"/>
  <c r="A388" i="25"/>
  <c r="A392" i="25"/>
  <c r="A396" i="25"/>
  <c r="A400" i="25"/>
  <c r="A404" i="25"/>
  <c r="A408" i="25"/>
  <c r="A412" i="25"/>
  <c r="A416" i="25"/>
  <c r="A420" i="25"/>
  <c r="A424" i="25"/>
  <c r="A428" i="25"/>
  <c r="A432" i="25"/>
  <c r="A436" i="25"/>
  <c r="A439" i="25"/>
  <c r="A443" i="25"/>
  <c r="A446" i="25"/>
  <c r="A450" i="25"/>
  <c r="A453" i="25"/>
  <c r="A457" i="25"/>
  <c r="A461" i="25"/>
  <c r="A465" i="25"/>
  <c r="A469" i="25"/>
  <c r="A473" i="25"/>
  <c r="A477" i="25"/>
  <c r="A481" i="25"/>
  <c r="A485" i="25"/>
  <c r="A489" i="25"/>
  <c r="A493" i="25"/>
  <c r="A497" i="25"/>
  <c r="A501" i="25"/>
  <c r="A505" i="25"/>
  <c r="A509" i="25"/>
  <c r="A513" i="25"/>
  <c r="A517" i="25"/>
  <c r="A521" i="25"/>
  <c r="A525" i="25"/>
  <c r="A529" i="25"/>
  <c r="A22" i="25"/>
  <c r="A50" i="25"/>
  <c r="A66" i="25"/>
  <c r="A82" i="25"/>
  <c r="A98" i="25"/>
  <c r="A114" i="25"/>
  <c r="A130" i="25"/>
  <c r="A146" i="25"/>
  <c r="A162" i="25"/>
  <c r="A178" i="25"/>
  <c r="A194" i="25"/>
  <c r="A210" i="25"/>
  <c r="A226" i="25"/>
  <c r="A242" i="25"/>
  <c r="A258" i="25"/>
  <c r="A274" i="25"/>
  <c r="A290" i="25"/>
  <c r="A306" i="25"/>
  <c r="A322" i="25"/>
  <c r="A338" i="25"/>
  <c r="A354" i="25"/>
  <c r="A359" i="25"/>
  <c r="A374" i="25"/>
  <c r="A379" i="25"/>
  <c r="A387" i="25"/>
  <c r="A395" i="25"/>
  <c r="A403" i="25"/>
  <c r="A411" i="25"/>
  <c r="A419" i="25"/>
  <c r="A427" i="25"/>
  <c r="A435" i="25"/>
  <c r="A442" i="25"/>
  <c r="A447" i="25"/>
  <c r="A454" i="25"/>
  <c r="A462" i="25"/>
  <c r="A470" i="25"/>
  <c r="A478" i="25"/>
  <c r="A486" i="25"/>
  <c r="A494" i="25"/>
  <c r="A502" i="25"/>
  <c r="A510" i="25"/>
  <c r="A518" i="25"/>
  <c r="A526" i="25"/>
  <c r="A533" i="25"/>
  <c r="A536" i="25"/>
  <c r="A540" i="25"/>
  <c r="A543" i="25"/>
  <c r="A547" i="25"/>
  <c r="A554" i="25"/>
  <c r="A558" i="25"/>
  <c r="A563" i="25"/>
  <c r="A566" i="25"/>
  <c r="A571" i="25"/>
  <c r="A574" i="25"/>
  <c r="A579" i="25"/>
  <c r="A582" i="25"/>
  <c r="A588" i="25"/>
  <c r="A592" i="25"/>
  <c r="A596" i="25"/>
  <c r="A600" i="25"/>
  <c r="A604" i="25"/>
  <c r="A608" i="25"/>
  <c r="A612" i="25"/>
  <c r="A616" i="25"/>
  <c r="A620" i="25"/>
  <c r="A624" i="25"/>
  <c r="A628" i="25"/>
  <c r="A632" i="25"/>
  <c r="A636" i="25"/>
  <c r="A54" i="25"/>
  <c r="A70" i="25"/>
  <c r="A86" i="25"/>
  <c r="A118" i="25"/>
  <c r="A134" i="25"/>
  <c r="A150" i="25"/>
  <c r="A182" i="25"/>
  <c r="A198" i="25"/>
  <c r="A214" i="25"/>
  <c r="A246" i="25"/>
  <c r="A262" i="25"/>
  <c r="A278" i="25"/>
  <c r="A310" i="25"/>
  <c r="A326" i="25"/>
  <c r="A342" i="25"/>
  <c r="A361" i="25"/>
  <c r="A368" i="25"/>
  <c r="A381" i="25"/>
  <c r="A397" i="25"/>
  <c r="A405" i="25"/>
  <c r="A421" i="25"/>
  <c r="A429" i="25"/>
  <c r="A444" i="25"/>
  <c r="A456" i="25"/>
  <c r="A464" i="25"/>
  <c r="A480" i="25"/>
  <c r="A488" i="25"/>
  <c r="A504" i="25"/>
  <c r="A512" i="25"/>
  <c r="A528" i="25"/>
  <c r="A534" i="25"/>
  <c r="A541" i="25"/>
  <c r="A548" i="25"/>
  <c r="A555" i="25"/>
  <c r="A561" i="25"/>
  <c r="A572" i="25"/>
  <c r="A577" i="25"/>
  <c r="A585" i="25"/>
  <c r="A593" i="25"/>
  <c r="A601" i="25"/>
  <c r="A609" i="25"/>
  <c r="A617" i="25"/>
  <c r="A625" i="25"/>
  <c r="A633" i="25"/>
  <c r="A62" i="25"/>
  <c r="A94" i="25"/>
  <c r="A126" i="25"/>
  <c r="A174" i="25"/>
  <c r="A206" i="25"/>
  <c r="A254" i="25"/>
  <c r="A286" i="25"/>
  <c r="A334" i="25"/>
  <c r="A372" i="25"/>
  <c r="A393" i="25"/>
  <c r="A409" i="25"/>
  <c r="A440" i="25"/>
  <c r="A476" i="25"/>
  <c r="A492" i="25"/>
  <c r="A516" i="25"/>
  <c r="A532" i="25"/>
  <c r="A546" i="25"/>
  <c r="A557" i="25"/>
  <c r="A568" i="25"/>
  <c r="A573" i="25"/>
  <c r="A587" i="25"/>
  <c r="A599" i="25"/>
  <c r="A607" i="25"/>
  <c r="A619" i="25"/>
  <c r="A635" i="25"/>
  <c r="A30" i="25"/>
  <c r="A102" i="25"/>
  <c r="A166" i="25"/>
  <c r="A230" i="25"/>
  <c r="A294" i="25"/>
  <c r="A356" i="25"/>
  <c r="A389" i="25"/>
  <c r="A413" i="25"/>
  <c r="A449" i="25"/>
  <c r="A472" i="25"/>
  <c r="A496" i="25"/>
  <c r="A520" i="25"/>
  <c r="A537" i="25"/>
  <c r="A544" i="25"/>
  <c r="A551" i="25"/>
  <c r="A564" i="25"/>
  <c r="A569" i="25"/>
  <c r="A580" i="25"/>
  <c r="A589" i="25"/>
  <c r="A597" i="25"/>
  <c r="A605" i="25"/>
  <c r="A613" i="25"/>
  <c r="A621" i="25"/>
  <c r="A629" i="25"/>
  <c r="A14" i="25"/>
  <c r="A78" i="25"/>
  <c r="A142" i="25"/>
  <c r="A222" i="25"/>
  <c r="A318" i="25"/>
  <c r="A377" i="25"/>
  <c r="A425" i="25"/>
  <c r="A460" i="25"/>
  <c r="A500" i="25"/>
  <c r="A539" i="25"/>
  <c r="A560" i="25"/>
  <c r="A581" i="25"/>
  <c r="A595" i="25"/>
  <c r="A611" i="25"/>
  <c r="A627" i="25"/>
  <c r="A38" i="25"/>
  <c r="A58" i="25"/>
  <c r="A74" i="25"/>
  <c r="A90" i="25"/>
  <c r="A106" i="25"/>
  <c r="A122" i="25"/>
  <c r="A138" i="25"/>
  <c r="A154" i="25"/>
  <c r="A170" i="25"/>
  <c r="A186" i="25"/>
  <c r="A202" i="25"/>
  <c r="A218" i="25"/>
  <c r="A234" i="25"/>
  <c r="A250" i="25"/>
  <c r="A266" i="25"/>
  <c r="A282" i="25"/>
  <c r="A298" i="25"/>
  <c r="A314" i="25"/>
  <c r="A330" i="25"/>
  <c r="A346" i="25"/>
  <c r="A358" i="25"/>
  <c r="A363" i="25"/>
  <c r="A370" i="25"/>
  <c r="A375" i="25"/>
  <c r="A383" i="25"/>
  <c r="A391" i="25"/>
  <c r="A399" i="25"/>
  <c r="A407" i="25"/>
  <c r="A415" i="25"/>
  <c r="A423" i="25"/>
  <c r="A431" i="25"/>
  <c r="A438" i="25"/>
  <c r="A451" i="25"/>
  <c r="A458" i="25"/>
  <c r="A466" i="25"/>
  <c r="A474" i="25"/>
  <c r="A482" i="25"/>
  <c r="A490" i="25"/>
  <c r="A498" i="25"/>
  <c r="A506" i="25"/>
  <c r="A514" i="25"/>
  <c r="A522" i="25"/>
  <c r="A530" i="25"/>
  <c r="A538" i="25"/>
  <c r="A542" i="25"/>
  <c r="A545" i="25"/>
  <c r="A549" i="25"/>
  <c r="A552" i="25"/>
  <c r="A556" i="25"/>
  <c r="A559" i="25"/>
  <c r="A562" i="25"/>
  <c r="A567" i="25"/>
  <c r="A570" i="25"/>
  <c r="A575" i="25"/>
  <c r="A578" i="25"/>
  <c r="A583" i="25"/>
  <c r="A586" i="25"/>
  <c r="A590" i="25"/>
  <c r="A594" i="25"/>
  <c r="A598" i="25"/>
  <c r="A602" i="25"/>
  <c r="A606" i="25"/>
  <c r="A610" i="25"/>
  <c r="A614" i="25"/>
  <c r="A618" i="25"/>
  <c r="A622" i="25"/>
  <c r="A626" i="25"/>
  <c r="A630" i="25"/>
  <c r="A634" i="25"/>
  <c r="A46" i="25"/>
  <c r="A110" i="25"/>
  <c r="A158" i="25"/>
  <c r="A190" i="25"/>
  <c r="A238" i="25"/>
  <c r="A270" i="25"/>
  <c r="A302" i="25"/>
  <c r="A350" i="25"/>
  <c r="A365" i="25"/>
  <c r="A385" i="25"/>
  <c r="A401" i="25"/>
  <c r="A417" i="25"/>
  <c r="A433" i="25"/>
  <c r="A445" i="25"/>
  <c r="A468" i="25"/>
  <c r="A484" i="25"/>
  <c r="A508" i="25"/>
  <c r="A524" i="25"/>
  <c r="A535" i="25"/>
  <c r="A550" i="25"/>
  <c r="A553" i="25"/>
  <c r="A565" i="25"/>
  <c r="A576" i="25"/>
  <c r="A584" i="25"/>
  <c r="A591" i="25"/>
  <c r="A603" i="25"/>
  <c r="A615" i="25"/>
  <c r="A623" i="25"/>
  <c r="A631" i="25"/>
  <c r="C29" i="25"/>
  <c r="B28" i="25"/>
  <c r="A13" i="25"/>
  <c r="U21" i="25"/>
  <c r="S21" i="25"/>
  <c r="T21" i="25"/>
  <c r="T26" i="25"/>
  <c r="C20" i="46" s="1"/>
  <c r="O30" i="25"/>
  <c r="O29" i="25"/>
  <c r="H30" i="25"/>
  <c r="F32" i="25"/>
  <c r="M30" i="25"/>
  <c r="P30" i="25"/>
  <c r="P29" i="25"/>
  <c r="J30" i="25"/>
  <c r="J29" i="25"/>
  <c r="I30" i="25"/>
  <c r="N30" i="25"/>
  <c r="U26" i="25"/>
  <c r="D20" i="46" s="1"/>
  <c r="Q30" i="25"/>
  <c r="S26" i="25"/>
  <c r="B20" i="46" s="1"/>
  <c r="K30" i="25"/>
  <c r="G30" i="25"/>
  <c r="M580" i="25" l="1"/>
  <c r="L580" i="25"/>
  <c r="I580" i="25"/>
  <c r="H580" i="25"/>
  <c r="F580" i="25"/>
  <c r="J580" i="25"/>
  <c r="K580" i="25"/>
  <c r="G580" i="25"/>
  <c r="M164" i="25"/>
  <c r="H164" i="25"/>
  <c r="L164" i="25"/>
  <c r="I164" i="25"/>
  <c r="K164" i="25"/>
  <c r="G164" i="25"/>
  <c r="F164" i="25"/>
  <c r="J164" i="25"/>
  <c r="M606" i="25"/>
  <c r="L606" i="25"/>
  <c r="I606" i="25"/>
  <c r="H606" i="25"/>
  <c r="G606" i="25"/>
  <c r="J606" i="25"/>
  <c r="K606" i="25"/>
  <c r="F606" i="25"/>
  <c r="M294" i="25"/>
  <c r="L294" i="25"/>
  <c r="F294" i="25"/>
  <c r="I294" i="25"/>
  <c r="K294" i="25"/>
  <c r="G294" i="25"/>
  <c r="H294" i="25"/>
  <c r="J294" i="25"/>
  <c r="M528" i="25"/>
  <c r="F528" i="25"/>
  <c r="I528" i="25"/>
  <c r="L528" i="25"/>
  <c r="J528" i="25"/>
  <c r="G528" i="25"/>
  <c r="H528" i="25"/>
  <c r="K528" i="25"/>
  <c r="M60" i="25"/>
  <c r="K60" i="25"/>
  <c r="I60" i="25"/>
  <c r="G60" i="25"/>
  <c r="H60" i="25"/>
  <c r="L60" i="25"/>
  <c r="F60" i="25"/>
  <c r="J60" i="25"/>
  <c r="M320" i="25"/>
  <c r="L320" i="25"/>
  <c r="G320" i="25"/>
  <c r="I320" i="25"/>
  <c r="K320" i="25"/>
  <c r="J320" i="25"/>
  <c r="H320" i="25"/>
  <c r="F320" i="25"/>
  <c r="M632" i="25"/>
  <c r="L632" i="25"/>
  <c r="I632" i="25"/>
  <c r="H632" i="25"/>
  <c r="G632" i="25"/>
  <c r="J632" i="25"/>
  <c r="K632" i="25"/>
  <c r="F632" i="25"/>
  <c r="M450" i="25"/>
  <c r="K450" i="25"/>
  <c r="I450" i="25"/>
  <c r="G450" i="25"/>
  <c r="F450" i="25"/>
  <c r="L450" i="25"/>
  <c r="J450" i="25"/>
  <c r="H450" i="25"/>
  <c r="M190" i="25"/>
  <c r="H190" i="25"/>
  <c r="F190" i="25"/>
  <c r="I190" i="25"/>
  <c r="K190" i="25"/>
  <c r="G190" i="25"/>
  <c r="J190" i="25"/>
  <c r="L190" i="25"/>
  <c r="M476" i="25"/>
  <c r="H476" i="25"/>
  <c r="I476" i="25"/>
  <c r="K476" i="25"/>
  <c r="L476" i="25"/>
  <c r="J476" i="25"/>
  <c r="G476" i="25"/>
  <c r="F476" i="25"/>
  <c r="M372" i="25"/>
  <c r="L372" i="25"/>
  <c r="I372" i="25"/>
  <c r="G372" i="25"/>
  <c r="H372" i="25"/>
  <c r="F372" i="25"/>
  <c r="K372" i="25"/>
  <c r="J372" i="25"/>
  <c r="M242" i="25"/>
  <c r="H242" i="25"/>
  <c r="I242" i="25"/>
  <c r="K242" i="25"/>
  <c r="J242" i="25"/>
  <c r="L242" i="25"/>
  <c r="F242" i="25"/>
  <c r="G242" i="25"/>
  <c r="M398" i="25"/>
  <c r="L398" i="25"/>
  <c r="I398" i="25"/>
  <c r="G398" i="25"/>
  <c r="K398" i="25"/>
  <c r="H398" i="25"/>
  <c r="J398" i="25"/>
  <c r="F398" i="25"/>
  <c r="M216" i="25"/>
  <c r="H216" i="25"/>
  <c r="J216" i="25"/>
  <c r="I216" i="25"/>
  <c r="K216" i="25"/>
  <c r="L216" i="25"/>
  <c r="F216" i="25"/>
  <c r="G216" i="25"/>
  <c r="M138" i="25"/>
  <c r="H138" i="25"/>
  <c r="L138" i="25"/>
  <c r="I138" i="25"/>
  <c r="K138" i="25"/>
  <c r="G138" i="25"/>
  <c r="F138" i="25"/>
  <c r="J138" i="25"/>
  <c r="M86" i="25"/>
  <c r="H86" i="25"/>
  <c r="I86" i="25"/>
  <c r="K86" i="25"/>
  <c r="L86" i="25"/>
  <c r="G86" i="25"/>
  <c r="J86" i="25"/>
  <c r="F86" i="25"/>
  <c r="M502" i="25"/>
  <c r="L502" i="25"/>
  <c r="F502" i="25"/>
  <c r="I502" i="25"/>
  <c r="H502" i="25"/>
  <c r="G502" i="25"/>
  <c r="J502" i="25"/>
  <c r="K502" i="25"/>
  <c r="M346" i="25"/>
  <c r="L346" i="25"/>
  <c r="G346" i="25"/>
  <c r="I346" i="25"/>
  <c r="K346" i="25"/>
  <c r="J346" i="25"/>
  <c r="H346" i="25"/>
  <c r="F346" i="25"/>
  <c r="M554" i="25"/>
  <c r="L554" i="25"/>
  <c r="I554" i="25"/>
  <c r="H554" i="25"/>
  <c r="G554" i="25"/>
  <c r="J554" i="25"/>
  <c r="K554" i="25"/>
  <c r="F554" i="25"/>
  <c r="M424" i="25"/>
  <c r="K424" i="25"/>
  <c r="I424" i="25"/>
  <c r="G424" i="25"/>
  <c r="J424" i="25"/>
  <c r="L424" i="25"/>
  <c r="F424" i="25"/>
  <c r="H424" i="25"/>
  <c r="M268" i="25"/>
  <c r="H268" i="25"/>
  <c r="J268" i="25"/>
  <c r="I268" i="25"/>
  <c r="K268" i="25"/>
  <c r="L268" i="25"/>
  <c r="F268" i="25"/>
  <c r="G268" i="25"/>
  <c r="M112" i="25"/>
  <c r="H112" i="25"/>
  <c r="L112" i="25"/>
  <c r="I112" i="25"/>
  <c r="K112" i="25"/>
  <c r="G112" i="25"/>
  <c r="F112" i="25"/>
  <c r="J112" i="25"/>
  <c r="C30" i="25"/>
  <c r="B29" i="25"/>
  <c r="U29" i="25"/>
  <c r="D19" i="46"/>
  <c r="D21" i="46" s="1"/>
  <c r="T29" i="25"/>
  <c r="C19" i="46"/>
  <c r="C21" i="46" s="1"/>
  <c r="S29" i="25"/>
  <c r="B19" i="46"/>
  <c r="B21" i="46" s="1"/>
  <c r="U30" i="25"/>
  <c r="S30" i="25"/>
  <c r="T30" i="25"/>
  <c r="U38" i="25"/>
  <c r="S38" i="25"/>
  <c r="G32" i="25"/>
  <c r="T38" i="25"/>
  <c r="C31" i="25" l="1"/>
  <c r="B30" i="25"/>
  <c r="H32" i="25"/>
  <c r="C32" i="25" l="1"/>
  <c r="B31" i="25"/>
  <c r="I32" i="25"/>
  <c r="C33" i="25" l="1"/>
  <c r="B32" i="25"/>
  <c r="S32" i="25"/>
  <c r="S31" i="25"/>
  <c r="B17" i="46" s="1"/>
  <c r="B14" i="46" s="1"/>
  <c r="J32" i="25"/>
  <c r="C34" i="25" l="1"/>
  <c r="B33" i="25"/>
  <c r="K32" i="25"/>
  <c r="M34" i="25" l="1"/>
  <c r="I34" i="25"/>
  <c r="K34" i="25"/>
  <c r="L34" i="25"/>
  <c r="H34" i="25"/>
  <c r="G34" i="25"/>
  <c r="J34" i="25"/>
  <c r="F34" i="25"/>
  <c r="C35" i="25"/>
  <c r="B34" i="25"/>
  <c r="L32" i="25"/>
  <c r="C36" i="25" l="1"/>
  <c r="B35" i="25"/>
  <c r="M32" i="25"/>
  <c r="C37" i="25" l="1"/>
  <c r="B36" i="25"/>
  <c r="N32" i="25"/>
  <c r="T31" i="25"/>
  <c r="C17" i="46" s="1"/>
  <c r="C14" i="46" s="1"/>
  <c r="T32" i="25"/>
  <c r="C38" i="25" l="1"/>
  <c r="B37" i="25"/>
  <c r="O32" i="25"/>
  <c r="B38" i="25" l="1"/>
  <c r="G476" i="41"/>
  <c r="G478" i="41" s="1"/>
  <c r="H116" i="41"/>
  <c r="H118" i="41" s="1"/>
  <c r="O188" i="41"/>
  <c r="O190" i="41" s="1"/>
  <c r="N212" i="41"/>
  <c r="Q116" i="41"/>
  <c r="Q118" i="41" s="1"/>
  <c r="G116" i="41"/>
  <c r="G118" i="41" s="1"/>
  <c r="H428" i="41"/>
  <c r="H430" i="41" s="1"/>
  <c r="M92" i="41"/>
  <c r="M94" i="41" s="1"/>
  <c r="P548" i="41"/>
  <c r="P550" i="41" s="1"/>
  <c r="L68" i="41"/>
  <c r="L70" i="41" s="1"/>
  <c r="P188" i="41"/>
  <c r="P190" i="41" s="1"/>
  <c r="L452" i="41"/>
  <c r="L454" i="41" s="1"/>
  <c r="G188" i="41"/>
  <c r="G190" i="41" s="1"/>
  <c r="L572" i="41"/>
  <c r="L574" i="41" s="1"/>
  <c r="O332" i="41"/>
  <c r="O334" i="41" s="1"/>
  <c r="P500" i="41"/>
  <c r="P502" i="41" s="1"/>
  <c r="Q68" i="41"/>
  <c r="Q70" i="41" s="1"/>
  <c r="J356" i="41"/>
  <c r="P116" i="41"/>
  <c r="P118" i="41" s="1"/>
  <c r="F260" i="41"/>
  <c r="P212" i="41"/>
  <c r="P214" i="41" s="1"/>
  <c r="G308" i="41"/>
  <c r="G310" i="41" s="1"/>
  <c r="P308" i="41"/>
  <c r="P310" i="41" s="1"/>
  <c r="M572" i="41"/>
  <c r="M574" i="41" s="1"/>
  <c r="O44" i="41"/>
  <c r="N500" i="41"/>
  <c r="I500" i="41"/>
  <c r="I502" i="41" s="1"/>
  <c r="P452" i="41"/>
  <c r="P454" i="41" s="1"/>
  <c r="K284" i="41"/>
  <c r="K286" i="41" s="1"/>
  <c r="O212" i="41"/>
  <c r="O214" i="41" s="1"/>
  <c r="K236" i="41"/>
  <c r="K238" i="41" s="1"/>
  <c r="J524" i="41"/>
  <c r="M476" i="41"/>
  <c r="M478" i="41" s="1"/>
  <c r="G428" i="41"/>
  <c r="G430" i="41" s="1"/>
  <c r="H236" i="41"/>
  <c r="H238" i="41" s="1"/>
  <c r="K140" i="41"/>
  <c r="K142" i="41" s="1"/>
  <c r="G452" i="41"/>
  <c r="G454" i="41" s="1"/>
  <c r="L284" i="41"/>
  <c r="L286" i="41" s="1"/>
  <c r="O116" i="41"/>
  <c r="O118" i="41" s="1"/>
  <c r="K332" i="41"/>
  <c r="K334" i="41" s="1"/>
  <c r="I404" i="41"/>
  <c r="I406" i="41" s="1"/>
  <c r="G548" i="41"/>
  <c r="G550" i="41" s="1"/>
  <c r="Q548" i="41"/>
  <c r="Q550" i="41" s="1"/>
  <c r="N188" i="41"/>
  <c r="M140" i="41"/>
  <c r="M142" i="41" s="1"/>
  <c r="G356" i="41"/>
  <c r="G358" i="41" s="1"/>
  <c r="K308" i="41"/>
  <c r="K310" i="41" s="1"/>
  <c r="I524" i="41"/>
  <c r="I526" i="41" s="1"/>
  <c r="P260" i="41"/>
  <c r="P262" i="41" s="1"/>
  <c r="K572" i="41"/>
  <c r="K574" i="41" s="1"/>
  <c r="O284" i="41"/>
  <c r="O286" i="41" s="1"/>
  <c r="M356" i="41"/>
  <c r="M358" i="41" s="1"/>
  <c r="P356" i="41"/>
  <c r="P358" i="41" s="1"/>
  <c r="G284" i="41"/>
  <c r="G286" i="41" s="1"/>
  <c r="J44" i="41"/>
  <c r="H92" i="41"/>
  <c r="H94" i="41" s="1"/>
  <c r="N356" i="41"/>
  <c r="I308" i="41"/>
  <c r="I310" i="41" s="1"/>
  <c r="F404" i="41"/>
  <c r="G140" i="41"/>
  <c r="G142" i="41" s="1"/>
  <c r="O236" i="41"/>
  <c r="O238" i="41" s="1"/>
  <c r="M44" i="41"/>
  <c r="M116" i="41"/>
  <c r="M118" i="41" s="1"/>
  <c r="L500" i="41"/>
  <c r="L502" i="41" s="1"/>
  <c r="Q236" i="41"/>
  <c r="Q238" i="41" s="1"/>
  <c r="Q524" i="41"/>
  <c r="Q526" i="41" s="1"/>
  <c r="K548" i="41"/>
  <c r="K550" i="41" s="1"/>
  <c r="L116" i="41"/>
  <c r="L118" i="41" s="1"/>
  <c r="K116" i="41"/>
  <c r="K118" i="41" s="1"/>
  <c r="O356" i="41"/>
  <c r="O358" i="41" s="1"/>
  <c r="I380" i="41"/>
  <c r="I382" i="41" s="1"/>
  <c r="K500" i="41"/>
  <c r="K502" i="41" s="1"/>
  <c r="O140" i="41"/>
  <c r="O142" i="41" s="1"/>
  <c r="F452" i="41"/>
  <c r="Q380" i="41"/>
  <c r="Q382" i="41" s="1"/>
  <c r="L212" i="41"/>
  <c r="L214" i="41" s="1"/>
  <c r="F356" i="41"/>
  <c r="P68" i="41"/>
  <c r="P70" i="41" s="1"/>
  <c r="O476" i="41"/>
  <c r="O478" i="41" s="1"/>
  <c r="G500" i="41"/>
  <c r="G502" i="41" s="1"/>
  <c r="Q404" i="41"/>
  <c r="Q406" i="41" s="1"/>
  <c r="M260" i="41"/>
  <c r="M262" i="41" s="1"/>
  <c r="K260" i="41"/>
  <c r="K262" i="41" s="1"/>
  <c r="Q476" i="41"/>
  <c r="Q478" i="41" s="1"/>
  <c r="N332" i="41"/>
  <c r="Q332" i="41"/>
  <c r="Q334" i="41" s="1"/>
  <c r="L476" i="41"/>
  <c r="L478" i="41" s="1"/>
  <c r="N164" i="41"/>
  <c r="I68" i="41"/>
  <c r="I70" i="41" s="1"/>
  <c r="I92" i="41"/>
  <c r="I94" i="41" s="1"/>
  <c r="J260" i="41"/>
  <c r="L44" i="41"/>
  <c r="H308" i="41"/>
  <c r="H310" i="41" s="1"/>
  <c r="N92" i="41"/>
  <c r="G92" i="41"/>
  <c r="G94" i="41" s="1"/>
  <c r="K452" i="41"/>
  <c r="K454" i="41" s="1"/>
  <c r="J380" i="41"/>
  <c r="I284" i="41"/>
  <c r="I286" i="41" s="1"/>
  <c r="I476" i="41"/>
  <c r="I478" i="41" s="1"/>
  <c r="M308" i="41"/>
  <c r="M310" i="41" s="1"/>
  <c r="P284" i="41"/>
  <c r="P286" i="41" s="1"/>
  <c r="F284" i="41"/>
  <c r="O500" i="41"/>
  <c r="O502" i="41" s="1"/>
  <c r="Q428" i="41"/>
  <c r="Q430" i="41" s="1"/>
  <c r="G404" i="41"/>
  <c r="G406" i="41" s="1"/>
  <c r="F68" i="41"/>
  <c r="F548" i="41"/>
  <c r="Q572" i="41"/>
  <c r="Q574" i="41" s="1"/>
  <c r="P332" i="41"/>
  <c r="P334" i="41" s="1"/>
  <c r="M548" i="41"/>
  <c r="M550" i="41" s="1"/>
  <c r="H212" i="41"/>
  <c r="H214" i="41" s="1"/>
  <c r="Q140" i="41"/>
  <c r="Q142" i="41" s="1"/>
  <c r="Q284" i="41"/>
  <c r="Q286" i="41" s="1"/>
  <c r="I572" i="41"/>
  <c r="I574" i="41" s="1"/>
  <c r="M68" i="41"/>
  <c r="M70" i="41" s="1"/>
  <c r="O572" i="41"/>
  <c r="O574" i="41" s="1"/>
  <c r="J140" i="41"/>
  <c r="H284" i="41"/>
  <c r="H286" i="41" s="1"/>
  <c r="F332" i="41"/>
  <c r="O164" i="41"/>
  <c r="O166" i="41" s="1"/>
  <c r="M332" i="41"/>
  <c r="M334" i="41" s="1"/>
  <c r="K356" i="41"/>
  <c r="K358" i="41" s="1"/>
  <c r="J92" i="41"/>
  <c r="N452" i="41"/>
  <c r="G164" i="41"/>
  <c r="G166" i="41" s="1"/>
  <c r="J452" i="41"/>
  <c r="J476" i="41"/>
  <c r="J572" i="41"/>
  <c r="H44" i="41"/>
  <c r="K212" i="41"/>
  <c r="K214" i="41" s="1"/>
  <c r="H356" i="41"/>
  <c r="H358" i="41" s="1"/>
  <c r="H572" i="41"/>
  <c r="H574" i="41" s="1"/>
  <c r="F308" i="41"/>
  <c r="O404" i="41"/>
  <c r="O406" i="41" s="1"/>
  <c r="F164" i="41"/>
  <c r="M284" i="41"/>
  <c r="M286" i="41" s="1"/>
  <c r="N140" i="41"/>
  <c r="H188" i="41"/>
  <c r="H190" i="41" s="1"/>
  <c r="K68" i="41"/>
  <c r="K70" i="41" s="1"/>
  <c r="M404" i="41"/>
  <c r="M406" i="41" s="1"/>
  <c r="L404" i="41"/>
  <c r="L406" i="41" s="1"/>
  <c r="F428" i="41"/>
  <c r="H500" i="41"/>
  <c r="H502" i="41" s="1"/>
  <c r="M188" i="41"/>
  <c r="M190" i="41" s="1"/>
  <c r="P164" i="41"/>
  <c r="P166" i="41" s="1"/>
  <c r="I236" i="41"/>
  <c r="I238" i="41" s="1"/>
  <c r="G68" i="41"/>
  <c r="G70" i="41" s="1"/>
  <c r="K476" i="41"/>
  <c r="K478" i="41" s="1"/>
  <c r="G260" i="41"/>
  <c r="G262" i="41" s="1"/>
  <c r="P380" i="41"/>
  <c r="P382" i="41" s="1"/>
  <c r="O524" i="41"/>
  <c r="O526" i="41" s="1"/>
  <c r="L332" i="41"/>
  <c r="L334" i="41" s="1"/>
  <c r="M380" i="41"/>
  <c r="M382" i="41" s="1"/>
  <c r="F500" i="41"/>
  <c r="N116" i="41"/>
  <c r="Q260" i="41"/>
  <c r="Q262" i="41" s="1"/>
  <c r="O428" i="41"/>
  <c r="O430" i="41" s="1"/>
  <c r="H476" i="41"/>
  <c r="H478" i="41" s="1"/>
  <c r="O260" i="41"/>
  <c r="O262" i="41" s="1"/>
  <c r="G44" i="41"/>
  <c r="F524" i="41"/>
  <c r="O308" i="41"/>
  <c r="O310" i="41" s="1"/>
  <c r="N380" i="41"/>
  <c r="H548" i="41"/>
  <c r="H550" i="41" s="1"/>
  <c r="J332" i="41"/>
  <c r="P236" i="41"/>
  <c r="P238" i="41" s="1"/>
  <c r="P524" i="41"/>
  <c r="P526" i="41" s="1"/>
  <c r="N428" i="41"/>
  <c r="M452" i="41"/>
  <c r="M454" i="41" s="1"/>
  <c r="F140" i="41"/>
  <c r="N572" i="41"/>
  <c r="H380" i="41"/>
  <c r="H382" i="41" s="1"/>
  <c r="K92" i="41"/>
  <c r="K94" i="41" s="1"/>
  <c r="G524" i="41"/>
  <c r="G526" i="41" s="1"/>
  <c r="Q92" i="41"/>
  <c r="Q94" i="41" s="1"/>
  <c r="J164" i="41"/>
  <c r="N284" i="41"/>
  <c r="L140" i="41"/>
  <c r="L142" i="41" s="1"/>
  <c r="I140" i="41"/>
  <c r="I142" i="41" s="1"/>
  <c r="J500" i="41"/>
  <c r="F236" i="41"/>
  <c r="F380" i="41"/>
  <c r="N476" i="41"/>
  <c r="G380" i="41"/>
  <c r="G382" i="41" s="1"/>
  <c r="P92" i="41"/>
  <c r="P94" i="41" s="1"/>
  <c r="I212" i="41"/>
  <c r="I214" i="41" s="1"/>
  <c r="N308" i="41"/>
  <c r="L308" i="41"/>
  <c r="L310" i="41" s="1"/>
  <c r="L92" i="41"/>
  <c r="L94" i="41" s="1"/>
  <c r="F188" i="41"/>
  <c r="Q308" i="41"/>
  <c r="Q310" i="41" s="1"/>
  <c r="K524" i="41"/>
  <c r="K526" i="41" s="1"/>
  <c r="L428" i="41"/>
  <c r="L430" i="41" s="1"/>
  <c r="M500" i="41"/>
  <c r="M502" i="41" s="1"/>
  <c r="J236" i="41"/>
  <c r="L548" i="41"/>
  <c r="L550" i="41" s="1"/>
  <c r="J284" i="41"/>
  <c r="Q188" i="41"/>
  <c r="Q190" i="41" s="1"/>
  <c r="H452" i="41"/>
  <c r="H454" i="41" s="1"/>
  <c r="P572" i="41"/>
  <c r="P574" i="41" s="1"/>
  <c r="M524" i="41"/>
  <c r="M526" i="41" s="1"/>
  <c r="F572" i="41"/>
  <c r="J188" i="41"/>
  <c r="P44" i="41"/>
  <c r="Q164" i="41"/>
  <c r="Q166" i="41" s="1"/>
  <c r="M164" i="41"/>
  <c r="M166" i="41" s="1"/>
  <c r="Q500" i="41"/>
  <c r="Q502" i="41" s="1"/>
  <c r="Q212" i="41"/>
  <c r="Q214" i="41" s="1"/>
  <c r="G572" i="41"/>
  <c r="G574" i="41" s="1"/>
  <c r="L236" i="41"/>
  <c r="L238" i="41" s="1"/>
  <c r="Q452" i="41"/>
  <c r="Q454" i="41" s="1"/>
  <c r="K188" i="41"/>
  <c r="K190" i="41" s="1"/>
  <c r="I356" i="41"/>
  <c r="I358" i="41" s="1"/>
  <c r="N260" i="41"/>
  <c r="N68" i="41"/>
  <c r="O92" i="41"/>
  <c r="O94" i="41" s="1"/>
  <c r="H260" i="41"/>
  <c r="H262" i="41" s="1"/>
  <c r="K44" i="41"/>
  <c r="J116" i="41"/>
  <c r="F212" i="41"/>
  <c r="I428" i="41"/>
  <c r="I430" i="41" s="1"/>
  <c r="I44" i="41"/>
  <c r="M212" i="41"/>
  <c r="M214" i="41" s="1"/>
  <c r="J548" i="41"/>
  <c r="P140" i="41"/>
  <c r="P142" i="41" s="1"/>
  <c r="G212" i="41"/>
  <c r="G214" i="41" s="1"/>
  <c r="L164" i="41"/>
  <c r="L166" i="41" s="1"/>
  <c r="L524" i="41"/>
  <c r="L526" i="41" s="1"/>
  <c r="I548" i="41"/>
  <c r="I550" i="41" s="1"/>
  <c r="F116" i="41"/>
  <c r="N404" i="41"/>
  <c r="L356" i="41"/>
  <c r="L358" i="41" s="1"/>
  <c r="H68" i="41"/>
  <c r="H70" i="41" s="1"/>
  <c r="O380" i="41"/>
  <c r="O382" i="41" s="1"/>
  <c r="L380" i="41"/>
  <c r="L382" i="41" s="1"/>
  <c r="J428" i="41"/>
  <c r="H140" i="41"/>
  <c r="H142" i="41" s="1"/>
  <c r="F476" i="41"/>
  <c r="G332" i="41"/>
  <c r="G334" i="41" s="1"/>
  <c r="N236" i="41"/>
  <c r="I452" i="41"/>
  <c r="I454" i="41" s="1"/>
  <c r="P404" i="41"/>
  <c r="P406" i="41" s="1"/>
  <c r="N44" i="41"/>
  <c r="F92" i="41"/>
  <c r="Q356" i="41"/>
  <c r="Q358" i="41" s="1"/>
  <c r="M428" i="41"/>
  <c r="M430" i="41" s="1"/>
  <c r="N524" i="41"/>
  <c r="G236" i="41"/>
  <c r="G238" i="41" s="1"/>
  <c r="I188" i="41"/>
  <c r="I190" i="41" s="1"/>
  <c r="I260" i="41"/>
  <c r="I262" i="41" s="1"/>
  <c r="H404" i="41"/>
  <c r="H406" i="41" s="1"/>
  <c r="K404" i="41"/>
  <c r="K406" i="41" s="1"/>
  <c r="H164" i="41"/>
  <c r="H166" i="41" s="1"/>
  <c r="M236" i="41"/>
  <c r="M238" i="41" s="1"/>
  <c r="O452" i="41"/>
  <c r="O454" i="41" s="1"/>
  <c r="F44" i="41"/>
  <c r="P428" i="41"/>
  <c r="P430" i="41" s="1"/>
  <c r="O548" i="41"/>
  <c r="O550" i="41" s="1"/>
  <c r="O68" i="41"/>
  <c r="O70" i="41" s="1"/>
  <c r="N548" i="41"/>
  <c r="I116" i="41"/>
  <c r="I118" i="41" s="1"/>
  <c r="J308" i="41"/>
  <c r="P476" i="41"/>
  <c r="P478" i="41" s="1"/>
  <c r="K428" i="41"/>
  <c r="K430" i="41" s="1"/>
  <c r="Q44" i="41"/>
  <c r="H332" i="41"/>
  <c r="H334" i="41" s="1"/>
  <c r="I332" i="41"/>
  <c r="I334" i="41" s="1"/>
  <c r="K380" i="41"/>
  <c r="K382" i="41" s="1"/>
  <c r="J68" i="41"/>
  <c r="J212" i="41"/>
  <c r="J404" i="41"/>
  <c r="K164" i="41"/>
  <c r="K166" i="41" s="1"/>
  <c r="L260" i="41"/>
  <c r="L262" i="41" s="1"/>
  <c r="H524" i="41"/>
  <c r="H526" i="41" s="1"/>
  <c r="P32" i="25"/>
  <c r="J406" i="41" l="1"/>
  <c r="T404" i="41"/>
  <c r="I343" i="41"/>
  <c r="I342" i="41"/>
  <c r="P487" i="41"/>
  <c r="P486" i="41"/>
  <c r="O79" i="41"/>
  <c r="O78" i="41"/>
  <c r="O462" i="41"/>
  <c r="O463" i="41"/>
  <c r="H415" i="41"/>
  <c r="H414" i="41"/>
  <c r="N526" i="41"/>
  <c r="U524" i="41"/>
  <c r="N46" i="41"/>
  <c r="N20" i="41"/>
  <c r="U44" i="41"/>
  <c r="G342" i="41"/>
  <c r="G343" i="41"/>
  <c r="L391" i="41"/>
  <c r="L390" i="41"/>
  <c r="U404" i="41"/>
  <c r="N406" i="41"/>
  <c r="L174" i="41"/>
  <c r="L175" i="41"/>
  <c r="M223" i="41"/>
  <c r="M222" i="41"/>
  <c r="J118" i="41"/>
  <c r="T116" i="41"/>
  <c r="U68" i="41"/>
  <c r="N70" i="41"/>
  <c r="Q462" i="41"/>
  <c r="Q463" i="41"/>
  <c r="Q510" i="41"/>
  <c r="Q511" i="41"/>
  <c r="J190" i="41"/>
  <c r="H462" i="41"/>
  <c r="H463" i="41"/>
  <c r="J238" i="41"/>
  <c r="T236" i="41"/>
  <c r="Q318" i="41"/>
  <c r="Q319" i="41"/>
  <c r="U308" i="41"/>
  <c r="N310" i="41"/>
  <c r="N478" i="41"/>
  <c r="U476" i="41"/>
  <c r="I151" i="41"/>
  <c r="I150" i="41"/>
  <c r="Q103" i="41"/>
  <c r="Q102" i="41"/>
  <c r="N574" i="41"/>
  <c r="U572" i="41"/>
  <c r="P535" i="41"/>
  <c r="P534" i="41"/>
  <c r="N382" i="41"/>
  <c r="U380" i="41"/>
  <c r="O271" i="41"/>
  <c r="O270" i="41"/>
  <c r="N118" i="41"/>
  <c r="U116" i="41"/>
  <c r="O535" i="41"/>
  <c r="O534" i="41"/>
  <c r="G78" i="41"/>
  <c r="G79" i="41"/>
  <c r="H510" i="41"/>
  <c r="H511" i="41"/>
  <c r="K79" i="41"/>
  <c r="K78" i="41"/>
  <c r="F166" i="41"/>
  <c r="H366" i="41"/>
  <c r="H367" i="41"/>
  <c r="T476" i="41"/>
  <c r="J478" i="41"/>
  <c r="T92" i="41"/>
  <c r="J94" i="41"/>
  <c r="F334" i="41"/>
  <c r="S332" i="41"/>
  <c r="M78" i="41"/>
  <c r="M79" i="41"/>
  <c r="H223" i="41"/>
  <c r="H222" i="41"/>
  <c r="F550" i="41"/>
  <c r="S548" i="41"/>
  <c r="O510" i="41"/>
  <c r="O511" i="41"/>
  <c r="I487" i="41"/>
  <c r="I486" i="41"/>
  <c r="G102" i="41"/>
  <c r="G103" i="41"/>
  <c r="T260" i="41"/>
  <c r="J262" i="41"/>
  <c r="L486" i="41"/>
  <c r="L487" i="41"/>
  <c r="K271" i="41"/>
  <c r="K270" i="41"/>
  <c r="O487" i="41"/>
  <c r="O486" i="41"/>
  <c r="Q391" i="41"/>
  <c r="Q390" i="41"/>
  <c r="I390" i="41"/>
  <c r="I391" i="41"/>
  <c r="K558" i="41"/>
  <c r="K559" i="41"/>
  <c r="M126" i="41"/>
  <c r="M127" i="41"/>
  <c r="S404" i="41"/>
  <c r="F406" i="41"/>
  <c r="J20" i="41"/>
  <c r="J46" i="41"/>
  <c r="T44" i="41"/>
  <c r="O294" i="41"/>
  <c r="O295" i="41"/>
  <c r="K319" i="41"/>
  <c r="K318" i="41"/>
  <c r="Q558" i="41"/>
  <c r="Q559" i="41"/>
  <c r="O126" i="41"/>
  <c r="O127" i="41"/>
  <c r="H247" i="41"/>
  <c r="H246" i="41"/>
  <c r="K247" i="41"/>
  <c r="K246" i="41"/>
  <c r="I511" i="41"/>
  <c r="I510" i="41"/>
  <c r="P318" i="41"/>
  <c r="P319" i="41"/>
  <c r="P126" i="41"/>
  <c r="P127" i="41"/>
  <c r="O342" i="41"/>
  <c r="O343" i="41"/>
  <c r="P199" i="41"/>
  <c r="P198" i="41"/>
  <c r="H439" i="41"/>
  <c r="H438" i="41"/>
  <c r="O199" i="41"/>
  <c r="O198" i="41"/>
  <c r="K175" i="41"/>
  <c r="K174" i="41"/>
  <c r="H535" i="41"/>
  <c r="H534" i="41"/>
  <c r="H342" i="41"/>
  <c r="H343" i="41"/>
  <c r="J310" i="41"/>
  <c r="T308" i="41"/>
  <c r="O558" i="41"/>
  <c r="O559" i="41"/>
  <c r="M247" i="41"/>
  <c r="M246" i="41"/>
  <c r="I271" i="41"/>
  <c r="I270" i="41"/>
  <c r="M438" i="41"/>
  <c r="M439" i="41"/>
  <c r="P415" i="41"/>
  <c r="P414" i="41"/>
  <c r="S476" i="41"/>
  <c r="F478" i="41"/>
  <c r="O390" i="41"/>
  <c r="O391" i="41"/>
  <c r="F118" i="41"/>
  <c r="S116" i="41"/>
  <c r="G223" i="41"/>
  <c r="G222" i="41"/>
  <c r="I46" i="41"/>
  <c r="K20" i="41"/>
  <c r="K22" i="41" s="1"/>
  <c r="K46" i="41"/>
  <c r="N262" i="41"/>
  <c r="U260" i="41"/>
  <c r="L246" i="41"/>
  <c r="L247" i="41"/>
  <c r="M175" i="41"/>
  <c r="M174" i="41"/>
  <c r="S572" i="41"/>
  <c r="F574" i="41"/>
  <c r="Q199" i="41"/>
  <c r="Q198" i="41"/>
  <c r="M510" i="41"/>
  <c r="M511" i="41"/>
  <c r="F190" i="41"/>
  <c r="S188" i="41"/>
  <c r="I223" i="41"/>
  <c r="I222" i="41"/>
  <c r="F382" i="41"/>
  <c r="S380" i="41"/>
  <c r="L151" i="41"/>
  <c r="L150" i="41"/>
  <c r="G534" i="41"/>
  <c r="G535" i="41"/>
  <c r="F142" i="41"/>
  <c r="S140" i="41"/>
  <c r="P246" i="41"/>
  <c r="P247" i="41"/>
  <c r="O319" i="41"/>
  <c r="O318" i="41"/>
  <c r="H487" i="41"/>
  <c r="H486" i="41"/>
  <c r="S500" i="41"/>
  <c r="F502" i="41"/>
  <c r="P391" i="41"/>
  <c r="P390" i="41"/>
  <c r="I247" i="41"/>
  <c r="I246" i="41"/>
  <c r="S428" i="41"/>
  <c r="F430" i="41"/>
  <c r="H198" i="41"/>
  <c r="H199" i="41"/>
  <c r="O414" i="41"/>
  <c r="O415" i="41"/>
  <c r="K223" i="41"/>
  <c r="K222" i="41"/>
  <c r="J454" i="41"/>
  <c r="T452" i="41"/>
  <c r="K366" i="41"/>
  <c r="K367" i="41"/>
  <c r="H294" i="41"/>
  <c r="H295" i="41"/>
  <c r="I583" i="41"/>
  <c r="I582" i="41"/>
  <c r="M559" i="41"/>
  <c r="M558" i="41"/>
  <c r="S68" i="41"/>
  <c r="F70" i="41"/>
  <c r="F286" i="41"/>
  <c r="S284" i="41"/>
  <c r="I295" i="41"/>
  <c r="I294" i="41"/>
  <c r="N94" i="41"/>
  <c r="U92" i="41"/>
  <c r="I103" i="41"/>
  <c r="I102" i="41"/>
  <c r="Q342" i="41"/>
  <c r="Q343" i="41"/>
  <c r="M270" i="41"/>
  <c r="M271" i="41"/>
  <c r="P78" i="41"/>
  <c r="P79" i="41"/>
  <c r="F454" i="41"/>
  <c r="S452" i="41"/>
  <c r="O366" i="41"/>
  <c r="O367" i="41"/>
  <c r="Q534" i="41"/>
  <c r="Q535" i="41"/>
  <c r="M46" i="41"/>
  <c r="M20" i="41"/>
  <c r="M22" i="41" s="1"/>
  <c r="I318" i="41"/>
  <c r="I319" i="41"/>
  <c r="G294" i="41"/>
  <c r="G295" i="41"/>
  <c r="K582" i="41"/>
  <c r="K583" i="41"/>
  <c r="G366" i="41"/>
  <c r="G367" i="41"/>
  <c r="G558" i="41"/>
  <c r="G559" i="41"/>
  <c r="L294" i="41"/>
  <c r="L295" i="41"/>
  <c r="G438" i="41"/>
  <c r="G439" i="41"/>
  <c r="O223" i="41"/>
  <c r="O222" i="41"/>
  <c r="U500" i="41"/>
  <c r="N502" i="41"/>
  <c r="G318" i="41"/>
  <c r="G319" i="41"/>
  <c r="T356" i="41"/>
  <c r="J358" i="41"/>
  <c r="L582" i="41"/>
  <c r="L583" i="41"/>
  <c r="L79" i="41"/>
  <c r="L78" i="41"/>
  <c r="G127" i="41"/>
  <c r="G126" i="41"/>
  <c r="H127" i="41"/>
  <c r="H126" i="41"/>
  <c r="K439" i="41"/>
  <c r="K438" i="41"/>
  <c r="J214" i="41"/>
  <c r="T212" i="41"/>
  <c r="L271" i="41"/>
  <c r="L270" i="41"/>
  <c r="T68" i="41"/>
  <c r="J70" i="41"/>
  <c r="Q46" i="41"/>
  <c r="Q20" i="41"/>
  <c r="Q22" i="41" s="1"/>
  <c r="I127" i="41"/>
  <c r="I126" i="41"/>
  <c r="P438" i="41"/>
  <c r="P439" i="41"/>
  <c r="H175" i="41"/>
  <c r="H174" i="41"/>
  <c r="I199" i="41"/>
  <c r="I198" i="41"/>
  <c r="Q366" i="41"/>
  <c r="Q367" i="41"/>
  <c r="I463" i="41"/>
  <c r="I462" i="41"/>
  <c r="H151" i="41"/>
  <c r="H150" i="41"/>
  <c r="H78" i="41"/>
  <c r="H79" i="41"/>
  <c r="I558" i="41"/>
  <c r="I559" i="41"/>
  <c r="P150" i="41"/>
  <c r="P151" i="41"/>
  <c r="I439" i="41"/>
  <c r="I438" i="41"/>
  <c r="H270" i="41"/>
  <c r="H271" i="41"/>
  <c r="I366" i="41"/>
  <c r="I367" i="41"/>
  <c r="G582" i="41"/>
  <c r="G583" i="41"/>
  <c r="Q175" i="41"/>
  <c r="Q174" i="41"/>
  <c r="M534" i="41"/>
  <c r="M535" i="41"/>
  <c r="T284" i="41"/>
  <c r="J286" i="41"/>
  <c r="L438" i="41"/>
  <c r="L439" i="41"/>
  <c r="L102" i="41"/>
  <c r="L103" i="41"/>
  <c r="P102" i="41"/>
  <c r="P103" i="41"/>
  <c r="F238" i="41"/>
  <c r="S236" i="41"/>
  <c r="N286" i="41"/>
  <c r="U284" i="41"/>
  <c r="K102" i="41"/>
  <c r="K103" i="41"/>
  <c r="M463" i="41"/>
  <c r="M462" i="41"/>
  <c r="J334" i="41"/>
  <c r="T332" i="41"/>
  <c r="F526" i="41"/>
  <c r="S524" i="41"/>
  <c r="O438" i="41"/>
  <c r="O439" i="41"/>
  <c r="M391" i="41"/>
  <c r="M390" i="41"/>
  <c r="G271" i="41"/>
  <c r="G270" i="41"/>
  <c r="P175" i="41"/>
  <c r="P174" i="41"/>
  <c r="L415" i="41"/>
  <c r="L414" i="41"/>
  <c r="N142" i="41"/>
  <c r="U140" i="41"/>
  <c r="F310" i="41"/>
  <c r="S308" i="41"/>
  <c r="H20" i="41"/>
  <c r="H22" i="41" s="1"/>
  <c r="H46" i="41"/>
  <c r="G175" i="41"/>
  <c r="G174" i="41"/>
  <c r="M342" i="41"/>
  <c r="M343" i="41"/>
  <c r="J142" i="41"/>
  <c r="T140" i="41"/>
  <c r="Q294" i="41"/>
  <c r="Q295" i="41"/>
  <c r="P343" i="41"/>
  <c r="P342" i="41"/>
  <c r="G414" i="41"/>
  <c r="G415" i="41"/>
  <c r="P295" i="41"/>
  <c r="P294" i="41"/>
  <c r="T380" i="41"/>
  <c r="J382" i="41"/>
  <c r="H319" i="41"/>
  <c r="H318" i="41"/>
  <c r="I79" i="41"/>
  <c r="I78" i="41"/>
  <c r="U332" i="41"/>
  <c r="N334" i="41"/>
  <c r="Q414" i="41"/>
  <c r="Q415" i="41"/>
  <c r="F358" i="41"/>
  <c r="S356" i="41"/>
  <c r="O151" i="41"/>
  <c r="O150" i="41"/>
  <c r="K126" i="41"/>
  <c r="K127" i="41"/>
  <c r="Q246" i="41"/>
  <c r="Q247" i="41"/>
  <c r="O247" i="41"/>
  <c r="O246" i="41"/>
  <c r="N358" i="41"/>
  <c r="U356" i="41"/>
  <c r="P366" i="41"/>
  <c r="P367" i="41"/>
  <c r="P271" i="41"/>
  <c r="P270" i="41"/>
  <c r="M151" i="41"/>
  <c r="M150" i="41"/>
  <c r="I415" i="41"/>
  <c r="I414" i="41"/>
  <c r="G463" i="41"/>
  <c r="G462" i="41"/>
  <c r="M487" i="41"/>
  <c r="M486" i="41"/>
  <c r="K294" i="41"/>
  <c r="K295" i="41"/>
  <c r="O20" i="41"/>
  <c r="O22" i="41" s="1"/>
  <c r="O46" i="41"/>
  <c r="P222" i="41"/>
  <c r="P223" i="41"/>
  <c r="Q78" i="41"/>
  <c r="Q79" i="41"/>
  <c r="G199" i="41"/>
  <c r="G198" i="41"/>
  <c r="P558" i="41"/>
  <c r="P559" i="41"/>
  <c r="Q126" i="41"/>
  <c r="Q127" i="41"/>
  <c r="G487" i="41"/>
  <c r="G486" i="41"/>
  <c r="K390" i="41"/>
  <c r="K391" i="41"/>
  <c r="U548" i="41"/>
  <c r="N550" i="41"/>
  <c r="F20" i="41"/>
  <c r="S44" i="41"/>
  <c r="F46" i="41"/>
  <c r="K415" i="41"/>
  <c r="K414" i="41"/>
  <c r="G246" i="41"/>
  <c r="G247" i="41"/>
  <c r="F94" i="41"/>
  <c r="S92" i="41"/>
  <c r="U236" i="41"/>
  <c r="N238" i="41"/>
  <c r="J430" i="41"/>
  <c r="T428" i="41"/>
  <c r="L366" i="41"/>
  <c r="L367" i="41"/>
  <c r="L535" i="41"/>
  <c r="L534" i="41"/>
  <c r="T548" i="41"/>
  <c r="J550" i="41"/>
  <c r="F214" i="41"/>
  <c r="S212" i="41"/>
  <c r="O103" i="41"/>
  <c r="O102" i="41"/>
  <c r="K199" i="41"/>
  <c r="K198" i="41"/>
  <c r="Q222" i="41"/>
  <c r="Q223" i="41"/>
  <c r="P20" i="41"/>
  <c r="P22" i="41" s="1"/>
  <c r="P46" i="41"/>
  <c r="P583" i="41"/>
  <c r="P582" i="41"/>
  <c r="L559" i="41"/>
  <c r="L558" i="41"/>
  <c r="K534" i="41"/>
  <c r="K535" i="41"/>
  <c r="L318" i="41"/>
  <c r="L319" i="41"/>
  <c r="G391" i="41"/>
  <c r="G390" i="41"/>
  <c r="J502" i="41"/>
  <c r="T500" i="41"/>
  <c r="T164" i="41"/>
  <c r="J166" i="41"/>
  <c r="H391" i="41"/>
  <c r="H390" i="41"/>
  <c r="U428" i="41"/>
  <c r="N430" i="41"/>
  <c r="H558" i="41"/>
  <c r="H559" i="41"/>
  <c r="G20" i="41"/>
  <c r="G22" i="41" s="1"/>
  <c r="G46" i="41"/>
  <c r="Q271" i="41"/>
  <c r="Q270" i="41"/>
  <c r="L342" i="41"/>
  <c r="L343" i="41"/>
  <c r="K487" i="41"/>
  <c r="K486" i="41"/>
  <c r="M198" i="41"/>
  <c r="M199" i="41"/>
  <c r="M415" i="41"/>
  <c r="M414" i="41"/>
  <c r="M295" i="41"/>
  <c r="M294" i="41"/>
  <c r="H582" i="41"/>
  <c r="H583" i="41"/>
  <c r="J574" i="41"/>
  <c r="T572" i="41"/>
  <c r="N454" i="41"/>
  <c r="U452" i="41"/>
  <c r="O175" i="41"/>
  <c r="O174" i="41"/>
  <c r="O582" i="41"/>
  <c r="O583" i="41"/>
  <c r="Q151" i="41"/>
  <c r="Q150" i="41"/>
  <c r="Q582" i="41"/>
  <c r="Q583" i="41"/>
  <c r="Q439" i="41"/>
  <c r="Q438" i="41"/>
  <c r="M319" i="41"/>
  <c r="M318" i="41"/>
  <c r="K462" i="41"/>
  <c r="K463" i="41"/>
  <c r="L46" i="41"/>
  <c r="N166" i="41"/>
  <c r="U164" i="41"/>
  <c r="Q486" i="41"/>
  <c r="Q487" i="41"/>
  <c r="G511" i="41"/>
  <c r="G510" i="41"/>
  <c r="L223" i="41"/>
  <c r="L222" i="41"/>
  <c r="K510" i="41"/>
  <c r="K511" i="41"/>
  <c r="L126" i="41"/>
  <c r="L127" i="41"/>
  <c r="L511" i="41"/>
  <c r="L510" i="41"/>
  <c r="G150" i="41"/>
  <c r="G151" i="41"/>
  <c r="H102" i="41"/>
  <c r="H103" i="41"/>
  <c r="M367" i="41"/>
  <c r="M366" i="41"/>
  <c r="I535" i="41"/>
  <c r="I534" i="41"/>
  <c r="U188" i="41"/>
  <c r="N190" i="41"/>
  <c r="K342" i="41"/>
  <c r="K343" i="41"/>
  <c r="K151" i="41"/>
  <c r="K150" i="41"/>
  <c r="J526" i="41"/>
  <c r="T524" i="41"/>
  <c r="P462" i="41"/>
  <c r="P463" i="41"/>
  <c r="M583" i="41"/>
  <c r="M582" i="41"/>
  <c r="F262" i="41"/>
  <c r="S260" i="41"/>
  <c r="P511" i="41"/>
  <c r="P510" i="41"/>
  <c r="L462" i="41"/>
  <c r="L463" i="41"/>
  <c r="M103" i="41"/>
  <c r="M102" i="41"/>
  <c r="N214" i="41"/>
  <c r="U212" i="41"/>
  <c r="I164" i="41"/>
  <c r="I166" i="41" s="1"/>
  <c r="L188" i="41"/>
  <c r="L190" i="41" s="1"/>
  <c r="Q32" i="25"/>
  <c r="I174" i="41" l="1"/>
  <c r="I175" i="41"/>
  <c r="T526" i="41"/>
  <c r="J535" i="41"/>
  <c r="J534" i="41"/>
  <c r="N175" i="41"/>
  <c r="N174" i="41"/>
  <c r="U166" i="41"/>
  <c r="J583" i="41"/>
  <c r="J582" i="41"/>
  <c r="T574" i="41"/>
  <c r="G30" i="41"/>
  <c r="G31" i="41"/>
  <c r="N342" i="41"/>
  <c r="U334" i="41"/>
  <c r="N343" i="41"/>
  <c r="J295" i="41"/>
  <c r="J294" i="41"/>
  <c r="T286" i="41"/>
  <c r="T70" i="41"/>
  <c r="J79" i="41"/>
  <c r="J78" i="41"/>
  <c r="J367" i="41"/>
  <c r="T358" i="41"/>
  <c r="J366" i="41"/>
  <c r="N510" i="41"/>
  <c r="U502" i="41"/>
  <c r="N511" i="41"/>
  <c r="S70" i="41"/>
  <c r="F78" i="41"/>
  <c r="F79" i="41"/>
  <c r="F80" i="41" s="1"/>
  <c r="S502" i="41"/>
  <c r="F511" i="41"/>
  <c r="F512" i="41" s="1"/>
  <c r="F510" i="41"/>
  <c r="F582" i="41"/>
  <c r="F583" i="41"/>
  <c r="F584" i="41" s="1"/>
  <c r="S574" i="41"/>
  <c r="K55" i="41"/>
  <c r="K54" i="41"/>
  <c r="F559" i="41"/>
  <c r="F560" i="41" s="1"/>
  <c r="S550" i="41"/>
  <c r="F558" i="41"/>
  <c r="N127" i="41"/>
  <c r="U118" i="41"/>
  <c r="N126" i="41"/>
  <c r="N391" i="41"/>
  <c r="N390" i="41"/>
  <c r="U382" i="41"/>
  <c r="N583" i="41"/>
  <c r="U574" i="41"/>
  <c r="N582" i="41"/>
  <c r="J246" i="41"/>
  <c r="T238" i="41"/>
  <c r="J247" i="41"/>
  <c r="J198" i="41"/>
  <c r="J199" i="41"/>
  <c r="T190" i="41"/>
  <c r="T118" i="41"/>
  <c r="J127" i="41"/>
  <c r="J126" i="41"/>
  <c r="U20" i="41"/>
  <c r="U22" i="41" s="1"/>
  <c r="N22" i="41"/>
  <c r="N199" i="41"/>
  <c r="U190" i="41"/>
  <c r="N198" i="41"/>
  <c r="L20" i="41"/>
  <c r="L22" i="41" s="1"/>
  <c r="P54" i="41"/>
  <c r="P55" i="41"/>
  <c r="F22" i="41"/>
  <c r="S358" i="41"/>
  <c r="F366" i="41"/>
  <c r="F367" i="41"/>
  <c r="F368" i="41" s="1"/>
  <c r="J150" i="41"/>
  <c r="J151" i="41"/>
  <c r="T142" i="41"/>
  <c r="F318" i="41"/>
  <c r="F319" i="41"/>
  <c r="F320" i="41" s="1"/>
  <c r="S310" i="41"/>
  <c r="J343" i="41"/>
  <c r="J342" i="41"/>
  <c r="T334" i="41"/>
  <c r="F246" i="41"/>
  <c r="F247" i="41"/>
  <c r="F248" i="41" s="1"/>
  <c r="S238" i="41"/>
  <c r="J222" i="41"/>
  <c r="T214" i="41"/>
  <c r="J223" i="41"/>
  <c r="S454" i="41"/>
  <c r="F463" i="41"/>
  <c r="F464" i="41" s="1"/>
  <c r="F462" i="41"/>
  <c r="S142" i="41"/>
  <c r="F151" i="41"/>
  <c r="F152" i="41" s="1"/>
  <c r="F150" i="41"/>
  <c r="K31" i="41"/>
  <c r="K30" i="41"/>
  <c r="J54" i="41"/>
  <c r="J55" i="41"/>
  <c r="T46" i="41"/>
  <c r="T478" i="41"/>
  <c r="J486" i="41"/>
  <c r="J487" i="41"/>
  <c r="S164" i="41"/>
  <c r="N79" i="41"/>
  <c r="N78" i="41"/>
  <c r="U70" i="41"/>
  <c r="U406" i="41"/>
  <c r="N414" i="41"/>
  <c r="N415" i="41"/>
  <c r="U46" i="41"/>
  <c r="N54" i="41"/>
  <c r="N55" i="41"/>
  <c r="N223" i="41"/>
  <c r="N222" i="41"/>
  <c r="U214" i="41"/>
  <c r="S262" i="41"/>
  <c r="F270" i="41"/>
  <c r="F271" i="41"/>
  <c r="F272" i="41" s="1"/>
  <c r="L54" i="41"/>
  <c r="L55" i="41"/>
  <c r="N462" i="41"/>
  <c r="N463" i="41"/>
  <c r="U454" i="41"/>
  <c r="J511" i="41"/>
  <c r="J510" i="41"/>
  <c r="T502" i="41"/>
  <c r="P31" i="41"/>
  <c r="P30" i="41"/>
  <c r="S214" i="41"/>
  <c r="F222" i="41"/>
  <c r="F223" i="41"/>
  <c r="F224" i="41" s="1"/>
  <c r="T430" i="41"/>
  <c r="J438" i="41"/>
  <c r="J439" i="41"/>
  <c r="F102" i="41"/>
  <c r="F103" i="41"/>
  <c r="F104" i="41" s="1"/>
  <c r="S94" i="41"/>
  <c r="S103" i="41" s="1"/>
  <c r="U550" i="41"/>
  <c r="N558" i="41"/>
  <c r="N559" i="41"/>
  <c r="O55" i="41"/>
  <c r="O54" i="41"/>
  <c r="T382" i="41"/>
  <c r="J390" i="41"/>
  <c r="J391" i="41"/>
  <c r="H54" i="41"/>
  <c r="H55" i="41"/>
  <c r="Q31" i="41"/>
  <c r="Q30" i="41"/>
  <c r="M31" i="41"/>
  <c r="M30" i="41"/>
  <c r="F438" i="41"/>
  <c r="F439" i="41"/>
  <c r="F440" i="41" s="1"/>
  <c r="S430" i="41"/>
  <c r="I54" i="41"/>
  <c r="I55" i="41"/>
  <c r="F486" i="41"/>
  <c r="S478" i="41"/>
  <c r="F487" i="41"/>
  <c r="F488" i="41" s="1"/>
  <c r="J22" i="41"/>
  <c r="S334" i="41"/>
  <c r="F343" i="41"/>
  <c r="F344" i="41" s="1"/>
  <c r="F342" i="41"/>
  <c r="F174" i="41"/>
  <c r="S166" i="41"/>
  <c r="F175" i="41"/>
  <c r="F176" i="41" s="1"/>
  <c r="N486" i="41"/>
  <c r="U478" i="41"/>
  <c r="N487" i="41"/>
  <c r="L199" i="41"/>
  <c r="L198" i="41"/>
  <c r="G54" i="41"/>
  <c r="G55" i="41"/>
  <c r="N439" i="41"/>
  <c r="N438" i="41"/>
  <c r="U430" i="41"/>
  <c r="T166" i="41"/>
  <c r="J174" i="41"/>
  <c r="J175" i="41"/>
  <c r="J558" i="41"/>
  <c r="T550" i="41"/>
  <c r="J559" i="41"/>
  <c r="N246" i="41"/>
  <c r="U238" i="41"/>
  <c r="N247" i="41"/>
  <c r="S46" i="41"/>
  <c r="F55" i="41"/>
  <c r="F56" i="41" s="1"/>
  <c r="F54" i="41"/>
  <c r="O31" i="41"/>
  <c r="O30" i="41"/>
  <c r="N366" i="41"/>
  <c r="N367" i="41"/>
  <c r="U358" i="41"/>
  <c r="H30" i="41"/>
  <c r="H31" i="41"/>
  <c r="N150" i="41"/>
  <c r="U142" i="41"/>
  <c r="N151" i="41"/>
  <c r="F535" i="41"/>
  <c r="F536" i="41" s="1"/>
  <c r="S526" i="41"/>
  <c r="F534" i="41"/>
  <c r="U286" i="41"/>
  <c r="N295" i="41"/>
  <c r="N294" i="41"/>
  <c r="Q55" i="41"/>
  <c r="Q54" i="41"/>
  <c r="M55" i="41"/>
  <c r="M54" i="41"/>
  <c r="N102" i="41"/>
  <c r="N103" i="41"/>
  <c r="U94" i="41"/>
  <c r="S286" i="41"/>
  <c r="F295" i="41"/>
  <c r="F296" i="41" s="1"/>
  <c r="F294" i="41"/>
  <c r="T454" i="41"/>
  <c r="J462" i="41"/>
  <c r="J463" i="41"/>
  <c r="S382" i="41"/>
  <c r="F391" i="41"/>
  <c r="F392" i="41" s="1"/>
  <c r="F390" i="41"/>
  <c r="F199" i="41"/>
  <c r="F200" i="41" s="1"/>
  <c r="S190" i="41"/>
  <c r="F198" i="41"/>
  <c r="U262" i="41"/>
  <c r="N270" i="41"/>
  <c r="N271" i="41"/>
  <c r="I20" i="41"/>
  <c r="I22" i="41" s="1"/>
  <c r="F127" i="41"/>
  <c r="F128" i="41" s="1"/>
  <c r="S118" i="41"/>
  <c r="F126" i="41"/>
  <c r="J319" i="41"/>
  <c r="T310" i="41"/>
  <c r="J318" i="41"/>
  <c r="F414" i="41"/>
  <c r="S406" i="41"/>
  <c r="F415" i="41"/>
  <c r="F416" i="41" s="1"/>
  <c r="T262" i="41"/>
  <c r="J270" i="41"/>
  <c r="J271" i="41"/>
  <c r="T94" i="41"/>
  <c r="J103" i="41"/>
  <c r="J102" i="41"/>
  <c r="N319" i="41"/>
  <c r="N318" i="41"/>
  <c r="U310" i="41"/>
  <c r="T188" i="41"/>
  <c r="N534" i="41"/>
  <c r="U526" i="41"/>
  <c r="N535" i="41"/>
  <c r="J414" i="41"/>
  <c r="J415" i="41"/>
  <c r="T406" i="41"/>
  <c r="U32" i="25"/>
  <c r="U31" i="25"/>
  <c r="D17" i="46" s="1"/>
  <c r="D14" i="46" s="1"/>
  <c r="T20" i="41" l="1"/>
  <c r="T22" i="41" s="1"/>
  <c r="T31" i="41" s="1"/>
  <c r="T415" i="41"/>
  <c r="T414" i="41"/>
  <c r="F417" i="41"/>
  <c r="G416" i="41"/>
  <c r="T319" i="41"/>
  <c r="T318" i="41"/>
  <c r="U270" i="41"/>
  <c r="U271" i="41"/>
  <c r="S535" i="41"/>
  <c r="S534" i="41"/>
  <c r="U438" i="41"/>
  <c r="U439" i="41"/>
  <c r="S415" i="41"/>
  <c r="S414" i="41"/>
  <c r="I30" i="41"/>
  <c r="I31" i="41"/>
  <c r="F393" i="41"/>
  <c r="G392" i="41"/>
  <c r="T463" i="41"/>
  <c r="T462" i="41"/>
  <c r="U102" i="41"/>
  <c r="U103" i="41"/>
  <c r="G536" i="41"/>
  <c r="F537" i="41"/>
  <c r="F57" i="41"/>
  <c r="F32" i="41"/>
  <c r="F33" i="41" s="1"/>
  <c r="G56" i="41"/>
  <c r="F105" i="41"/>
  <c r="G104" i="41"/>
  <c r="T439" i="41"/>
  <c r="T438" i="41"/>
  <c r="S271" i="41"/>
  <c r="S270" i="41"/>
  <c r="T487" i="41"/>
  <c r="T486" i="41"/>
  <c r="S151" i="41"/>
  <c r="S150" i="41"/>
  <c r="G248" i="41"/>
  <c r="F249" i="41"/>
  <c r="T151" i="41"/>
  <c r="T150" i="41"/>
  <c r="U198" i="41"/>
  <c r="U199" i="41"/>
  <c r="U390" i="41"/>
  <c r="U391" i="41"/>
  <c r="U126" i="41"/>
  <c r="U127" i="41"/>
  <c r="G560" i="41"/>
  <c r="F561" i="41"/>
  <c r="F585" i="41"/>
  <c r="G584" i="41"/>
  <c r="S510" i="41"/>
  <c r="S511" i="41"/>
  <c r="T367" i="41"/>
  <c r="T366" i="41"/>
  <c r="T78" i="41"/>
  <c r="T79" i="41"/>
  <c r="U175" i="41"/>
  <c r="U174" i="41"/>
  <c r="S199" i="41"/>
  <c r="S198" i="41"/>
  <c r="S55" i="41"/>
  <c r="S54" i="41"/>
  <c r="F177" i="41"/>
  <c r="G176" i="41"/>
  <c r="G488" i="41"/>
  <c r="F489" i="41"/>
  <c r="T391" i="41"/>
  <c r="T390" i="41"/>
  <c r="F225" i="41"/>
  <c r="G224" i="41"/>
  <c r="U462" i="41"/>
  <c r="U463" i="41"/>
  <c r="U223" i="41"/>
  <c r="U222" i="41"/>
  <c r="U414" i="41"/>
  <c r="U415" i="41"/>
  <c r="T54" i="41"/>
  <c r="T55" i="41"/>
  <c r="T223" i="41"/>
  <c r="T222" i="41"/>
  <c r="S318" i="41"/>
  <c r="S319" i="41"/>
  <c r="S366" i="41"/>
  <c r="S367" i="41"/>
  <c r="F81" i="41"/>
  <c r="G80" i="41"/>
  <c r="U511" i="41"/>
  <c r="U510" i="41"/>
  <c r="T295" i="41"/>
  <c r="T294" i="41"/>
  <c r="U343" i="41"/>
  <c r="U342" i="41"/>
  <c r="T583" i="41"/>
  <c r="T582" i="41"/>
  <c r="T535" i="41"/>
  <c r="T534" i="41"/>
  <c r="S390" i="41"/>
  <c r="S391" i="41"/>
  <c r="U295" i="41"/>
  <c r="U294" i="41"/>
  <c r="G344" i="41"/>
  <c r="F345" i="41"/>
  <c r="U318" i="41"/>
  <c r="U319" i="41"/>
  <c r="T270" i="41"/>
  <c r="T271" i="41"/>
  <c r="S126" i="41"/>
  <c r="S127" i="41"/>
  <c r="F201" i="41"/>
  <c r="G200" i="41"/>
  <c r="G296" i="41"/>
  <c r="F297" i="41"/>
  <c r="U150" i="41"/>
  <c r="U151" i="41"/>
  <c r="U366" i="41"/>
  <c r="U367" i="41"/>
  <c r="T558" i="41"/>
  <c r="T559" i="41"/>
  <c r="T174" i="41"/>
  <c r="T175" i="41"/>
  <c r="S174" i="41"/>
  <c r="S175" i="41"/>
  <c r="S342" i="41"/>
  <c r="S343" i="41"/>
  <c r="S486" i="41"/>
  <c r="S487" i="41"/>
  <c r="S438" i="41"/>
  <c r="S439" i="41"/>
  <c r="U558" i="41"/>
  <c r="U559" i="41"/>
  <c r="T511" i="41"/>
  <c r="T510" i="41"/>
  <c r="G272" i="41"/>
  <c r="F273" i="41"/>
  <c r="U54" i="41"/>
  <c r="U55" i="41"/>
  <c r="U79" i="41"/>
  <c r="U78" i="41"/>
  <c r="G464" i="41"/>
  <c r="F465" i="41"/>
  <c r="T342" i="41"/>
  <c r="T343" i="41"/>
  <c r="G320" i="41"/>
  <c r="F321" i="41"/>
  <c r="S20" i="41"/>
  <c r="S22" i="41" s="1"/>
  <c r="L31" i="41"/>
  <c r="L30" i="41"/>
  <c r="N30" i="41"/>
  <c r="N31" i="41"/>
  <c r="T126" i="41"/>
  <c r="T127" i="41"/>
  <c r="U583" i="41"/>
  <c r="U582" i="41"/>
  <c r="U534" i="41"/>
  <c r="U535" i="41"/>
  <c r="T102" i="41"/>
  <c r="T103" i="41"/>
  <c r="G128" i="41"/>
  <c r="F129" i="41"/>
  <c r="S294" i="41"/>
  <c r="S295" i="41"/>
  <c r="U247" i="41"/>
  <c r="U246" i="41"/>
  <c r="U486" i="41"/>
  <c r="U487" i="41"/>
  <c r="J30" i="41"/>
  <c r="J31" i="41"/>
  <c r="F441" i="41"/>
  <c r="G440" i="41"/>
  <c r="S222" i="41"/>
  <c r="S223" i="41"/>
  <c r="F153" i="41"/>
  <c r="G152" i="41"/>
  <c r="S463" i="41"/>
  <c r="S462" i="41"/>
  <c r="S247" i="41"/>
  <c r="S246" i="41"/>
  <c r="G368" i="41"/>
  <c r="F369" i="41"/>
  <c r="F31" i="41"/>
  <c r="F30" i="41"/>
  <c r="D30" i="46"/>
  <c r="D32" i="46" s="1"/>
  <c r="U31" i="41"/>
  <c r="U30" i="41"/>
  <c r="T198" i="41"/>
  <c r="T199" i="41"/>
  <c r="T247" i="41"/>
  <c r="T246" i="41"/>
  <c r="S558" i="41"/>
  <c r="S559" i="41"/>
  <c r="S582" i="41"/>
  <c r="S583" i="41"/>
  <c r="G512" i="41"/>
  <c r="F513" i="41"/>
  <c r="S78" i="41"/>
  <c r="S79" i="41"/>
  <c r="C30" i="46" l="1"/>
  <c r="C32" i="46" s="1"/>
  <c r="T30" i="41"/>
  <c r="H176" i="41"/>
  <c r="G177" i="41"/>
  <c r="H104" i="41"/>
  <c r="G105" i="41"/>
  <c r="H416" i="41"/>
  <c r="G417" i="41"/>
  <c r="H320" i="41"/>
  <c r="G321" i="41"/>
  <c r="G465" i="41"/>
  <c r="H464" i="41"/>
  <c r="H296" i="41"/>
  <c r="G297" i="41"/>
  <c r="G561" i="41"/>
  <c r="H560" i="41"/>
  <c r="G57" i="41"/>
  <c r="H56" i="41"/>
  <c r="G32" i="41"/>
  <c r="G33" i="41" s="1"/>
  <c r="H536" i="41"/>
  <c r="G537" i="41"/>
  <c r="H368" i="41"/>
  <c r="G369" i="41"/>
  <c r="G129" i="41"/>
  <c r="H128" i="41"/>
  <c r="H200" i="41"/>
  <c r="G201" i="41"/>
  <c r="G81" i="41"/>
  <c r="H80" i="41"/>
  <c r="G225" i="41"/>
  <c r="H224" i="41"/>
  <c r="H584" i="41"/>
  <c r="G585" i="41"/>
  <c r="H392" i="41"/>
  <c r="G393" i="41"/>
  <c r="H512" i="41"/>
  <c r="G513" i="41"/>
  <c r="G153" i="41"/>
  <c r="H152" i="41"/>
  <c r="H440" i="41"/>
  <c r="G441" i="41"/>
  <c r="B30" i="46"/>
  <c r="B32" i="46" s="1"/>
  <c r="S30" i="41"/>
  <c r="S31" i="41"/>
  <c r="H272" i="41"/>
  <c r="G273" i="41"/>
  <c r="H344" i="41"/>
  <c r="G345" i="41"/>
  <c r="G489" i="41"/>
  <c r="H488" i="41"/>
  <c r="G249" i="41"/>
  <c r="H248" i="41"/>
  <c r="H417" i="41" l="1"/>
  <c r="I416" i="41"/>
  <c r="H177" i="41"/>
  <c r="I176" i="41"/>
  <c r="H489" i="41"/>
  <c r="I488" i="41"/>
  <c r="H393" i="41"/>
  <c r="I392" i="41"/>
  <c r="I200" i="41"/>
  <c r="H201" i="41"/>
  <c r="I368" i="41"/>
  <c r="H369" i="41"/>
  <c r="I56" i="41"/>
  <c r="H32" i="41"/>
  <c r="H33" i="41" s="1"/>
  <c r="H57" i="41"/>
  <c r="I344" i="41"/>
  <c r="H345" i="41"/>
  <c r="I152" i="41"/>
  <c r="H153" i="41"/>
  <c r="H225" i="41"/>
  <c r="I224" i="41"/>
  <c r="H273" i="41"/>
  <c r="I272" i="41"/>
  <c r="H81" i="41"/>
  <c r="I80" i="41"/>
  <c r="I128" i="41"/>
  <c r="H129" i="41"/>
  <c r="I296" i="41"/>
  <c r="H297" i="41"/>
  <c r="H321" i="41"/>
  <c r="I320" i="41"/>
  <c r="H105" i="41"/>
  <c r="I104" i="41"/>
  <c r="I248" i="41"/>
  <c r="H249" i="41"/>
  <c r="H441" i="41"/>
  <c r="I440" i="41"/>
  <c r="I512" i="41"/>
  <c r="H513" i="41"/>
  <c r="H585" i="41"/>
  <c r="I584" i="41"/>
  <c r="I536" i="41"/>
  <c r="H537" i="41"/>
  <c r="H561" i="41"/>
  <c r="I560" i="41"/>
  <c r="I464" i="41"/>
  <c r="H465" i="41"/>
  <c r="S296" i="41" l="1"/>
  <c r="I297" i="41"/>
  <c r="S297" i="41" s="1"/>
  <c r="J296" i="41"/>
  <c r="J344" i="41"/>
  <c r="I345" i="41"/>
  <c r="S345" i="41" s="1"/>
  <c r="S344" i="41"/>
  <c r="J392" i="41"/>
  <c r="S392" i="41"/>
  <c r="I393" i="41"/>
  <c r="S393" i="41" s="1"/>
  <c r="S176" i="41"/>
  <c r="J176" i="41"/>
  <c r="I177" i="41"/>
  <c r="S177" i="41" s="1"/>
  <c r="I321" i="41"/>
  <c r="S321" i="41" s="1"/>
  <c r="J320" i="41"/>
  <c r="S320" i="41"/>
  <c r="I273" i="41"/>
  <c r="S273" i="41" s="1"/>
  <c r="S272" i="41"/>
  <c r="J272" i="41"/>
  <c r="I369" i="41"/>
  <c r="S369" i="41" s="1"/>
  <c r="S368" i="41"/>
  <c r="J368" i="41"/>
  <c r="S464" i="41"/>
  <c r="J464" i="41"/>
  <c r="I465" i="41"/>
  <c r="S465" i="41" s="1"/>
  <c r="S248" i="41"/>
  <c r="J248" i="41"/>
  <c r="I249" i="41"/>
  <c r="S249" i="41" s="1"/>
  <c r="J488" i="41"/>
  <c r="S488" i="41"/>
  <c r="I489" i="41"/>
  <c r="S489" i="41" s="1"/>
  <c r="I417" i="41"/>
  <c r="S417" i="41" s="1"/>
  <c r="S416" i="41"/>
  <c r="J416" i="41"/>
  <c r="I537" i="41"/>
  <c r="S537" i="41" s="1"/>
  <c r="J536" i="41"/>
  <c r="S536" i="41"/>
  <c r="I513" i="41"/>
  <c r="S513" i="41" s="1"/>
  <c r="J512" i="41"/>
  <c r="S512" i="41"/>
  <c r="I129" i="41"/>
  <c r="S129" i="41" s="1"/>
  <c r="J128" i="41"/>
  <c r="S128" i="41"/>
  <c r="I153" i="41"/>
  <c r="S153" i="41" s="1"/>
  <c r="S152" i="41"/>
  <c r="J152" i="41"/>
  <c r="S560" i="41"/>
  <c r="J560" i="41"/>
  <c r="I561" i="41"/>
  <c r="S561" i="41" s="1"/>
  <c r="J584" i="41"/>
  <c r="I585" i="41"/>
  <c r="S585" i="41" s="1"/>
  <c r="S584" i="41"/>
  <c r="J440" i="41"/>
  <c r="S440" i="41"/>
  <c r="I441" i="41"/>
  <c r="S441" i="41" s="1"/>
  <c r="S104" i="41"/>
  <c r="I105" i="41"/>
  <c r="S105" i="41" s="1"/>
  <c r="J104" i="41"/>
  <c r="I81" i="41"/>
  <c r="S81" i="41" s="1"/>
  <c r="J80" i="41"/>
  <c r="S80" i="41"/>
  <c r="J224" i="41"/>
  <c r="I225" i="41"/>
  <c r="S225" i="41" s="1"/>
  <c r="S224" i="41"/>
  <c r="S56" i="41"/>
  <c r="I32" i="41"/>
  <c r="I57" i="41"/>
  <c r="S57" i="41" s="1"/>
  <c r="J56" i="41"/>
  <c r="I201" i="41"/>
  <c r="S201" i="41" s="1"/>
  <c r="S200" i="41"/>
  <c r="J200" i="41"/>
  <c r="S32" i="41" l="1"/>
  <c r="B28" i="46" s="1"/>
  <c r="B25" i="46" s="1"/>
  <c r="I33" i="41"/>
  <c r="S33" i="41" s="1"/>
  <c r="J105" i="41"/>
  <c r="K104" i="41"/>
  <c r="J441" i="41"/>
  <c r="K440" i="41"/>
  <c r="J489" i="41"/>
  <c r="K488" i="41"/>
  <c r="J345" i="41"/>
  <c r="K344" i="41"/>
  <c r="K80" i="41"/>
  <c r="J81" i="41"/>
  <c r="K560" i="41"/>
  <c r="J561" i="41"/>
  <c r="J537" i="41"/>
  <c r="K536" i="41"/>
  <c r="K464" i="41"/>
  <c r="J465" i="41"/>
  <c r="K176" i="41"/>
  <c r="J177" i="41"/>
  <c r="K392" i="41"/>
  <c r="J393" i="41"/>
  <c r="J297" i="41"/>
  <c r="K296" i="41"/>
  <c r="J57" i="41"/>
  <c r="J32" i="41"/>
  <c r="J33" i="41" s="1"/>
  <c r="K56" i="41"/>
  <c r="J201" i="41"/>
  <c r="K200" i="41"/>
  <c r="K512" i="41"/>
  <c r="J513" i="41"/>
  <c r="K248" i="41"/>
  <c r="J249" i="41"/>
  <c r="J273" i="41"/>
  <c r="K272" i="41"/>
  <c r="K320" i="41"/>
  <c r="J321" i="41"/>
  <c r="J225" i="41"/>
  <c r="K224" i="41"/>
  <c r="J585" i="41"/>
  <c r="K584" i="41"/>
  <c r="K152" i="41"/>
  <c r="J153" i="41"/>
  <c r="K128" i="41"/>
  <c r="J129" i="41"/>
  <c r="K416" i="41"/>
  <c r="J417" i="41"/>
  <c r="J369" i="41"/>
  <c r="K368" i="41"/>
  <c r="K129" i="41" l="1"/>
  <c r="L128" i="41"/>
  <c r="K321" i="41"/>
  <c r="L320" i="41"/>
  <c r="K249" i="41"/>
  <c r="L248" i="41"/>
  <c r="K297" i="41"/>
  <c r="L296" i="41"/>
  <c r="L536" i="41"/>
  <c r="K537" i="41"/>
  <c r="L488" i="41"/>
  <c r="K489" i="41"/>
  <c r="K105" i="41"/>
  <c r="L104" i="41"/>
  <c r="K225" i="41"/>
  <c r="L224" i="41"/>
  <c r="K273" i="41"/>
  <c r="L272" i="41"/>
  <c r="K57" i="41"/>
  <c r="K32" i="41"/>
  <c r="K33" i="41" s="1"/>
  <c r="L56" i="41"/>
  <c r="L176" i="41"/>
  <c r="K177" i="41"/>
  <c r="K81" i="41"/>
  <c r="L80" i="41"/>
  <c r="L416" i="41"/>
  <c r="K417" i="41"/>
  <c r="K153" i="41"/>
  <c r="L152" i="41"/>
  <c r="L512" i="41"/>
  <c r="K513" i="41"/>
  <c r="K345" i="41"/>
  <c r="L344" i="41"/>
  <c r="K441" i="41"/>
  <c r="L440" i="41"/>
  <c r="L368" i="41"/>
  <c r="K369" i="41"/>
  <c r="L584" i="41"/>
  <c r="K585" i="41"/>
  <c r="L200" i="41"/>
  <c r="K201" i="41"/>
  <c r="L392" i="41"/>
  <c r="K393" i="41"/>
  <c r="L464" i="41"/>
  <c r="K465" i="41"/>
  <c r="K561" i="41"/>
  <c r="L560" i="41"/>
  <c r="M464" i="41" l="1"/>
  <c r="L465" i="41"/>
  <c r="M200" i="41"/>
  <c r="L201" i="41"/>
  <c r="M368" i="41"/>
  <c r="L369" i="41"/>
  <c r="L225" i="41"/>
  <c r="M224" i="41"/>
  <c r="M296" i="41"/>
  <c r="L297" i="41"/>
  <c r="L321" i="41"/>
  <c r="M320" i="41"/>
  <c r="L561" i="41"/>
  <c r="M560" i="41"/>
  <c r="L441" i="41"/>
  <c r="M440" i="41"/>
  <c r="M488" i="41"/>
  <c r="L489" i="41"/>
  <c r="L393" i="41"/>
  <c r="M392" i="41"/>
  <c r="M584" i="41"/>
  <c r="L585" i="41"/>
  <c r="M512" i="41"/>
  <c r="L513" i="41"/>
  <c r="L417" i="41"/>
  <c r="M416" i="41"/>
  <c r="M176" i="41"/>
  <c r="L177" i="41"/>
  <c r="L273" i="41"/>
  <c r="M272" i="41"/>
  <c r="M104" i="41"/>
  <c r="L105" i="41"/>
  <c r="L249" i="41"/>
  <c r="M248" i="41"/>
  <c r="M128" i="41"/>
  <c r="L129" i="41"/>
  <c r="M344" i="41"/>
  <c r="L345" i="41"/>
  <c r="L153" i="41"/>
  <c r="M152" i="41"/>
  <c r="M80" i="41"/>
  <c r="L81" i="41"/>
  <c r="L57" i="41"/>
  <c r="M56" i="41"/>
  <c r="L32" i="41"/>
  <c r="L33" i="41" s="1"/>
  <c r="L537" i="41"/>
  <c r="M536" i="41"/>
  <c r="T56" i="41" l="1"/>
  <c r="N56" i="41"/>
  <c r="M32" i="41"/>
  <c r="M57" i="41"/>
  <c r="T57" i="41" s="1"/>
  <c r="T152" i="41"/>
  <c r="N152" i="41"/>
  <c r="M153" i="41"/>
  <c r="T153" i="41" s="1"/>
  <c r="N392" i="41"/>
  <c r="M393" i="41"/>
  <c r="T393" i="41" s="1"/>
  <c r="T392" i="41"/>
  <c r="N440" i="41"/>
  <c r="T440" i="41"/>
  <c r="M441" i="41"/>
  <c r="T441" i="41" s="1"/>
  <c r="T320" i="41"/>
  <c r="N320" i="41"/>
  <c r="M321" i="41"/>
  <c r="T321" i="41" s="1"/>
  <c r="N224" i="41"/>
  <c r="M225" i="41"/>
  <c r="T225" i="41" s="1"/>
  <c r="T224" i="41"/>
  <c r="N536" i="41"/>
  <c r="T536" i="41"/>
  <c r="M537" i="41"/>
  <c r="T537" i="41" s="1"/>
  <c r="M129" i="41"/>
  <c r="T129" i="41" s="1"/>
  <c r="T128" i="41"/>
  <c r="N128" i="41"/>
  <c r="T104" i="41"/>
  <c r="N104" i="41"/>
  <c r="M105" i="41"/>
  <c r="T105" i="41" s="1"/>
  <c r="N176" i="41"/>
  <c r="M177" i="41"/>
  <c r="T177" i="41" s="1"/>
  <c r="T176" i="41"/>
  <c r="T512" i="41"/>
  <c r="N512" i="41"/>
  <c r="M513" i="41"/>
  <c r="T513" i="41" s="1"/>
  <c r="N200" i="41"/>
  <c r="M201" i="41"/>
  <c r="T201" i="41" s="1"/>
  <c r="T200" i="41"/>
  <c r="N248" i="41"/>
  <c r="T248" i="41"/>
  <c r="M249" i="41"/>
  <c r="T249" i="41" s="1"/>
  <c r="M273" i="41"/>
  <c r="T273" i="41" s="1"/>
  <c r="N272" i="41"/>
  <c r="T272" i="41"/>
  <c r="T416" i="41"/>
  <c r="M417" i="41"/>
  <c r="T417" i="41" s="1"/>
  <c r="N416" i="41"/>
  <c r="T560" i="41"/>
  <c r="M561" i="41"/>
  <c r="T561" i="41" s="1"/>
  <c r="N560" i="41"/>
  <c r="N80" i="41"/>
  <c r="M81" i="41"/>
  <c r="T81" i="41" s="1"/>
  <c r="T80" i="41"/>
  <c r="T344" i="41"/>
  <c r="M345" i="41"/>
  <c r="T345" i="41" s="1"/>
  <c r="N344" i="41"/>
  <c r="N584" i="41"/>
  <c r="M585" i="41"/>
  <c r="T585" i="41" s="1"/>
  <c r="T584" i="41"/>
  <c r="N488" i="41"/>
  <c r="T488" i="41"/>
  <c r="M489" i="41"/>
  <c r="T489" i="41" s="1"/>
  <c r="T296" i="41"/>
  <c r="M297" i="41"/>
  <c r="T297" i="41" s="1"/>
  <c r="N296" i="41"/>
  <c r="N368" i="41"/>
  <c r="M369" i="41"/>
  <c r="T369" i="41" s="1"/>
  <c r="T368" i="41"/>
  <c r="N464" i="41"/>
  <c r="M465" i="41"/>
  <c r="T465" i="41" s="1"/>
  <c r="T464" i="41"/>
  <c r="N465" i="41" l="1"/>
  <c r="O464" i="41"/>
  <c r="O296" i="41"/>
  <c r="N297" i="41"/>
  <c r="N585" i="41"/>
  <c r="O584" i="41"/>
  <c r="N537" i="41"/>
  <c r="O536" i="41"/>
  <c r="O392" i="41"/>
  <c r="N393" i="41"/>
  <c r="N345" i="41"/>
  <c r="O344" i="41"/>
  <c r="N201" i="41"/>
  <c r="O200" i="41"/>
  <c r="O104" i="41"/>
  <c r="N105" i="41"/>
  <c r="N321" i="41"/>
  <c r="O320" i="41"/>
  <c r="O440" i="41"/>
  <c r="N441" i="41"/>
  <c r="T32" i="41"/>
  <c r="C28" i="46" s="1"/>
  <c r="C25" i="46" s="1"/>
  <c r="M33" i="41"/>
  <c r="T33" i="41" s="1"/>
  <c r="O488" i="41"/>
  <c r="N489" i="41"/>
  <c r="O80" i="41"/>
  <c r="N81" i="41"/>
  <c r="O416" i="41"/>
  <c r="N417" i="41"/>
  <c r="N273" i="41"/>
  <c r="O272" i="41"/>
  <c r="O248" i="41"/>
  <c r="N249" i="41"/>
  <c r="O152" i="41"/>
  <c r="N153" i="41"/>
  <c r="O56" i="41"/>
  <c r="N57" i="41"/>
  <c r="N32" i="41"/>
  <c r="N33" i="41" s="1"/>
  <c r="N369" i="41"/>
  <c r="O368" i="41"/>
  <c r="O560" i="41"/>
  <c r="N561" i="41"/>
  <c r="O512" i="41"/>
  <c r="N513" i="41"/>
  <c r="N177" i="41"/>
  <c r="O176" i="41"/>
  <c r="O128" i="41"/>
  <c r="N129" i="41"/>
  <c r="N225" i="41"/>
  <c r="O224" i="41"/>
  <c r="P176" i="41" l="1"/>
  <c r="O177" i="41"/>
  <c r="P560" i="41"/>
  <c r="O561" i="41"/>
  <c r="O345" i="41"/>
  <c r="P344" i="41"/>
  <c r="O537" i="41"/>
  <c r="P536" i="41"/>
  <c r="P368" i="41"/>
  <c r="O369" i="41"/>
  <c r="O57" i="41"/>
  <c r="O32" i="41"/>
  <c r="O33" i="41" s="1"/>
  <c r="P56" i="41"/>
  <c r="O249" i="41"/>
  <c r="P248" i="41"/>
  <c r="O417" i="41"/>
  <c r="P416" i="41"/>
  <c r="O489" i="41"/>
  <c r="P488" i="41"/>
  <c r="P440" i="41"/>
  <c r="O441" i="41"/>
  <c r="P104" i="41"/>
  <c r="O105" i="41"/>
  <c r="O297" i="41"/>
  <c r="P296" i="41"/>
  <c r="P224" i="41"/>
  <c r="O225" i="41"/>
  <c r="O129" i="41"/>
  <c r="P128" i="41"/>
  <c r="P512" i="41"/>
  <c r="O513" i="41"/>
  <c r="O273" i="41"/>
  <c r="P272" i="41"/>
  <c r="O321" i="41"/>
  <c r="P320" i="41"/>
  <c r="P200" i="41"/>
  <c r="O201" i="41"/>
  <c r="O585" i="41"/>
  <c r="P584" i="41"/>
  <c r="P464" i="41"/>
  <c r="O465" i="41"/>
  <c r="P152" i="41"/>
  <c r="O153" i="41"/>
  <c r="O81" i="41"/>
  <c r="P80" i="41"/>
  <c r="O393" i="41"/>
  <c r="P392" i="41"/>
  <c r="Q464" i="41" l="1"/>
  <c r="P465" i="41"/>
  <c r="Q200" i="41"/>
  <c r="P201" i="41"/>
  <c r="P441" i="41"/>
  <c r="Q440" i="41"/>
  <c r="Q536" i="41"/>
  <c r="P537" i="41"/>
  <c r="P561" i="41"/>
  <c r="Q560" i="41"/>
  <c r="P81" i="41"/>
  <c r="Q80" i="41"/>
  <c r="Q392" i="41"/>
  <c r="P393" i="41"/>
  <c r="P585" i="41"/>
  <c r="Q584" i="41"/>
  <c r="Q320" i="41"/>
  <c r="P321" i="41"/>
  <c r="Q488" i="41"/>
  <c r="P489" i="41"/>
  <c r="P249" i="41"/>
  <c r="Q248" i="41"/>
  <c r="P153" i="41"/>
  <c r="Q152" i="41"/>
  <c r="P513" i="41"/>
  <c r="Q512" i="41"/>
  <c r="Q224" i="41"/>
  <c r="P225" i="41"/>
  <c r="Q104" i="41"/>
  <c r="P105" i="41"/>
  <c r="P345" i="41"/>
  <c r="Q344" i="41"/>
  <c r="P273" i="41"/>
  <c r="Q272" i="41"/>
  <c r="P129" i="41"/>
  <c r="Q128" i="41"/>
  <c r="Q296" i="41"/>
  <c r="P297" i="41"/>
  <c r="P417" i="41"/>
  <c r="Q416" i="41"/>
  <c r="P57" i="41"/>
  <c r="P32" i="41"/>
  <c r="P33" i="41" s="1"/>
  <c r="Q56" i="41"/>
  <c r="P369" i="41"/>
  <c r="Q368" i="41"/>
  <c r="P177" i="41"/>
  <c r="Q176" i="41"/>
  <c r="U416" i="41" l="1"/>
  <c r="Q417" i="41"/>
  <c r="U417" i="41" s="1"/>
  <c r="Q129" i="41"/>
  <c r="U129" i="41" s="1"/>
  <c r="U128" i="41"/>
  <c r="U344" i="41"/>
  <c r="Q345" i="41"/>
  <c r="U345" i="41" s="1"/>
  <c r="Q153" i="41"/>
  <c r="U153" i="41" s="1"/>
  <c r="U152" i="41"/>
  <c r="U584" i="41"/>
  <c r="Q585" i="41"/>
  <c r="U585" i="41" s="1"/>
  <c r="Q81" i="41"/>
  <c r="U81" i="41" s="1"/>
  <c r="U80" i="41"/>
  <c r="U176" i="41"/>
  <c r="Q177" i="41"/>
  <c r="U177" i="41" s="1"/>
  <c r="Q57" i="41"/>
  <c r="U57" i="41" s="1"/>
  <c r="U56" i="41"/>
  <c r="Q32" i="41"/>
  <c r="Q225" i="41"/>
  <c r="U225" i="41" s="1"/>
  <c r="U224" i="41"/>
  <c r="U488" i="41"/>
  <c r="Q489" i="41"/>
  <c r="U489" i="41" s="1"/>
  <c r="U536" i="41"/>
  <c r="Q537" i="41"/>
  <c r="U537" i="41" s="1"/>
  <c r="Q201" i="41"/>
  <c r="U201" i="41" s="1"/>
  <c r="U200" i="41"/>
  <c r="Q273" i="41"/>
  <c r="U273" i="41" s="1"/>
  <c r="U272" i="41"/>
  <c r="Q513" i="41"/>
  <c r="U513" i="41" s="1"/>
  <c r="U512" i="41"/>
  <c r="Q249" i="41"/>
  <c r="U249" i="41" s="1"/>
  <c r="U248" i="41"/>
  <c r="Q561" i="41"/>
  <c r="U561" i="41" s="1"/>
  <c r="U560" i="41"/>
  <c r="Q441" i="41"/>
  <c r="U441" i="41" s="1"/>
  <c r="U440" i="41"/>
  <c r="U368" i="41"/>
  <c r="Q369" i="41"/>
  <c r="U369" i="41" s="1"/>
  <c r="U296" i="41"/>
  <c r="Q297" i="41"/>
  <c r="U297" i="41" s="1"/>
  <c r="U104" i="41"/>
  <c r="Q105" i="41"/>
  <c r="U105" i="41" s="1"/>
  <c r="Q321" i="41"/>
  <c r="U321" i="41" s="1"/>
  <c r="U320" i="41"/>
  <c r="U392" i="41"/>
  <c r="Q393" i="41"/>
  <c r="U393" i="41" s="1"/>
  <c r="U464" i="41"/>
  <c r="Q465" i="41"/>
  <c r="U465" i="41" s="1"/>
  <c r="Q33" i="41" l="1"/>
  <c r="U33" i="41" s="1"/>
  <c r="U32" i="41"/>
  <c r="D28" i="46" s="1"/>
  <c r="D25" i="46" s="1"/>
  <c r="B13" i="44" l="1"/>
  <c r="B14" i="44" s="1"/>
  <c r="B15" i="44" l="1"/>
  <c r="B16" i="44" l="1"/>
  <c r="B17" i="44" l="1"/>
  <c r="B18" i="44" l="1"/>
  <c r="B19" i="44" l="1"/>
  <c r="B20" i="44" l="1"/>
  <c r="B21" i="44" l="1"/>
  <c r="B22" i="44" l="1"/>
  <c r="B23" i="44" l="1"/>
  <c r="B24" i="44" l="1"/>
  <c r="B25" i="44" l="1"/>
  <c r="B26" i="44" l="1"/>
  <c r="B27" i="44" l="1"/>
  <c r="B28" i="44" l="1"/>
  <c r="B29" i="44" l="1"/>
  <c r="S29" i="44"/>
  <c r="T138" i="25" l="1"/>
  <c r="T86" i="25"/>
  <c r="T450" i="25"/>
  <c r="T164" i="25"/>
  <c r="T294" i="25"/>
  <c r="T320" i="25"/>
  <c r="T190" i="25"/>
  <c r="T372" i="25"/>
  <c r="T242" i="25"/>
  <c r="T398" i="25"/>
  <c r="T216" i="25"/>
  <c r="T346" i="25"/>
  <c r="T268" i="25"/>
  <c r="T112" i="25"/>
  <c r="T424" i="25"/>
  <c r="T606" i="25"/>
  <c r="T528" i="25"/>
  <c r="T554" i="25"/>
  <c r="T580" i="25"/>
  <c r="T502" i="25"/>
  <c r="T60" i="25"/>
  <c r="T632" i="25"/>
  <c r="T476" i="25"/>
  <c r="T34" i="25"/>
  <c r="C15" i="46" s="1"/>
  <c r="T35" i="41"/>
  <c r="C26" i="46" s="1"/>
  <c r="T539" i="41" l="1"/>
  <c r="T467" i="41"/>
  <c r="T515" i="41"/>
  <c r="T59" i="41"/>
  <c r="T83" i="41"/>
  <c r="T107" i="41"/>
  <c r="T131" i="41"/>
  <c r="T155" i="41"/>
  <c r="T179" i="41"/>
  <c r="T203" i="41"/>
  <c r="T227" i="41"/>
  <c r="T251" i="41"/>
  <c r="T275" i="41"/>
  <c r="T323" i="41"/>
  <c r="T347" i="41"/>
  <c r="T371" i="41"/>
  <c r="T395" i="41"/>
  <c r="T299" i="41"/>
  <c r="T419" i="41"/>
  <c r="T587" i="41"/>
  <c r="T563" i="41"/>
  <c r="T491" i="41"/>
  <c r="T443" i="41"/>
  <c r="S138" i="25"/>
  <c r="S242" i="25"/>
  <c r="S112" i="25"/>
  <c r="S320" i="25"/>
  <c r="S424" i="25"/>
  <c r="S502" i="25"/>
  <c r="S86" i="25"/>
  <c r="S34" i="25"/>
  <c r="B15" i="46" s="1"/>
  <c r="S372" i="25"/>
  <c r="S190" i="25"/>
  <c r="S294" i="25"/>
  <c r="S398" i="25"/>
  <c r="S60" i="25"/>
  <c r="S476" i="25"/>
  <c r="S632" i="25"/>
  <c r="S606" i="25"/>
  <c r="S580" i="25"/>
  <c r="S216" i="25"/>
  <c r="S450" i="25"/>
  <c r="S164" i="25"/>
  <c r="S268" i="25"/>
  <c r="S528" i="25"/>
  <c r="S554" i="25"/>
  <c r="S346" i="25"/>
  <c r="S419" i="41" l="1"/>
  <c r="S515" i="41" l="1"/>
  <c r="S539" i="41"/>
  <c r="S467" i="41"/>
  <c r="S491" i="41"/>
  <c r="S587" i="41"/>
  <c r="S563" i="41"/>
  <c r="S443" i="41"/>
  <c r="S107" i="41"/>
  <c r="S131" i="41"/>
  <c r="S227" i="41"/>
  <c r="S395" i="41"/>
  <c r="S347" i="41"/>
  <c r="S323" i="41"/>
  <c r="S83" i="41"/>
  <c r="S203" i="41"/>
  <c r="S371" i="41"/>
  <c r="S251" i="41"/>
  <c r="S299" i="41"/>
  <c r="S155" i="41"/>
  <c r="S59" i="41"/>
  <c r="S179" i="41"/>
  <c r="S35" i="41"/>
  <c r="B26" i="46" s="1"/>
  <c r="S275" i="41"/>
</calcChain>
</file>

<file path=xl/sharedStrings.xml><?xml version="1.0" encoding="utf-8"?>
<sst xmlns="http://schemas.openxmlformats.org/spreadsheetml/2006/main" count="2867" uniqueCount="341">
  <si>
    <t>Q1</t>
  </si>
  <si>
    <t>Q2</t>
  </si>
  <si>
    <t>Q3</t>
  </si>
  <si>
    <t>Q4</t>
  </si>
  <si>
    <t>Year 1</t>
  </si>
  <si>
    <t>Year 2</t>
  </si>
  <si>
    <t>Year 3</t>
  </si>
  <si>
    <t>WAITING TIMES IMPROVEMENT PLAN</t>
  </si>
  <si>
    <t>Worksheet</t>
  </si>
  <si>
    <t>Performance Plan - Outpatients</t>
  </si>
  <si>
    <t>Line</t>
  </si>
  <si>
    <t>SERVICE PLANNING TEMPLATE</t>
  </si>
  <si>
    <t>Description</t>
  </si>
  <si>
    <t>TABLE 1: PERFORMANCE PLAN - OUTPATIENTS</t>
  </si>
  <si>
    <t>Removals other than Seen/Treated</t>
  </si>
  <si>
    <t>Additions to Waiting List</t>
  </si>
  <si>
    <t>-</t>
  </si>
  <si>
    <t>TABLE 2: PERFORMANCE PLAN - TREATMENT TIME GUARANTEE (TTG)</t>
  </si>
  <si>
    <t>(Net) Recurring Demand</t>
  </si>
  <si>
    <t>Performance Plan - TTG</t>
  </si>
  <si>
    <t>Name</t>
  </si>
  <si>
    <t>Date</t>
  </si>
  <si>
    <t>Health Board</t>
  </si>
  <si>
    <t>Specialty</t>
  </si>
  <si>
    <t>Owner</t>
  </si>
  <si>
    <t>Comments</t>
  </si>
  <si>
    <t>H/Board</t>
  </si>
  <si>
    <t>QUEUE</t>
  </si>
  <si>
    <t>Estimated ‘weeks to clear’ waiting list at quarter end (calculated)</t>
  </si>
  <si>
    <t>Predicted conversion rate to treatment (board)</t>
  </si>
  <si>
    <t>Waiting list size</t>
  </si>
  <si>
    <t>Additions to waiting list due to conversion from new outpatients (calculated)</t>
  </si>
  <si>
    <t>ACTIVITY</t>
  </si>
  <si>
    <t>Projected number of patients over 12 weeks at quarter end</t>
  </si>
  <si>
    <t>Projected number of patients over 26 weeks at quarter end</t>
  </si>
  <si>
    <t xml:space="preserve">Total activity </t>
  </si>
  <si>
    <t>DEMAND</t>
  </si>
  <si>
    <t>Projected number of patients added by to inpatient/Day-case lists (calculated)</t>
  </si>
  <si>
    <t>Endoscopy</t>
  </si>
  <si>
    <t>Cancer</t>
  </si>
  <si>
    <t>Breast</t>
  </si>
  <si>
    <t>Cervical</t>
  </si>
  <si>
    <t>Colorectal</t>
  </si>
  <si>
    <t>Head &amp; Neck</t>
  </si>
  <si>
    <t>Lung</t>
  </si>
  <si>
    <t>Lymphoma</t>
  </si>
  <si>
    <t>Ovarian</t>
  </si>
  <si>
    <t>Upper GI</t>
  </si>
  <si>
    <t>Urology</t>
  </si>
  <si>
    <t>Recurring Activity</t>
  </si>
  <si>
    <t>Projected number of patients over 6 weeks at quarter end</t>
  </si>
  <si>
    <t>Radiology</t>
  </si>
  <si>
    <t>All Cancer</t>
  </si>
  <si>
    <t>Melenoma</t>
  </si>
  <si>
    <t>Type</t>
  </si>
  <si>
    <t>Opening Performance &gt; 12 weeks (at beginning of 3 year period)</t>
  </si>
  <si>
    <t>Non-recurring Activity</t>
  </si>
  <si>
    <t>Conversion from new outpatients to inpatients/day-cases (TTG)</t>
  </si>
  <si>
    <t>All Specialties</t>
  </si>
  <si>
    <t>Anaesthetics</t>
  </si>
  <si>
    <t>Cardiology</t>
  </si>
  <si>
    <t>Dermatology</t>
  </si>
  <si>
    <t>Diabetes/Endocrinology</t>
  </si>
  <si>
    <t>ENT</t>
  </si>
  <si>
    <t>Gastroenterology</t>
  </si>
  <si>
    <t>General Medicine</t>
  </si>
  <si>
    <t>General Surgery (inc Vascular)</t>
  </si>
  <si>
    <t>Gynaecology</t>
  </si>
  <si>
    <t>Neurology</t>
  </si>
  <si>
    <t>Neurosurgery</t>
  </si>
  <si>
    <t>Ophthalmology</t>
  </si>
  <si>
    <t>Oral &amp; Maxillofacial Surgery</t>
  </si>
  <si>
    <t>Oral Surgery</t>
  </si>
  <si>
    <t>Orthodontics</t>
  </si>
  <si>
    <t>Other</t>
  </si>
  <si>
    <t>Pain Management</t>
  </si>
  <si>
    <t>Plastic Surgery</t>
  </si>
  <si>
    <t>Respiratory Medicine</t>
  </si>
  <si>
    <t>Restorative Dentistry</t>
  </si>
  <si>
    <t>Rheumatology</t>
  </si>
  <si>
    <t>Trauma &amp; Orthopaedics</t>
  </si>
  <si>
    <t>Predicted conversion rate to treatment (calculated by individual specialties)</t>
  </si>
  <si>
    <t>Blank 1</t>
  </si>
  <si>
    <t>Blank 2</t>
  </si>
  <si>
    <t>Blank 3</t>
  </si>
  <si>
    <t>Blank 4</t>
  </si>
  <si>
    <t>Blank 5</t>
  </si>
  <si>
    <t>Blank 6</t>
  </si>
  <si>
    <t>Blank 7</t>
  </si>
  <si>
    <t>Blank 8</t>
  </si>
  <si>
    <t>Blank 9</t>
  </si>
  <si>
    <t>Blank 115</t>
  </si>
  <si>
    <t>Blank 215</t>
  </si>
  <si>
    <t>Blank 315</t>
  </si>
  <si>
    <t>Blank 415</t>
  </si>
  <si>
    <t>Blank 515</t>
  </si>
  <si>
    <t>Blank 615</t>
  </si>
  <si>
    <t>Blank 715</t>
  </si>
  <si>
    <t>Blank 815</t>
  </si>
  <si>
    <t>Blank 915</t>
  </si>
  <si>
    <t xml:space="preserve"> </t>
  </si>
  <si>
    <t>TABLE 4: PERFORMANCE PLAN - ENDOSCOPY</t>
  </si>
  <si>
    <t>TABLE 3: PERFORMANCE PLAN - RADIOLOGY</t>
  </si>
  <si>
    <t>Opening Performance &gt;31 Days ( at beginning of 3 year period)</t>
  </si>
  <si>
    <t>Opening Performance &gt;62 Days (at beginning of 3 year period)</t>
  </si>
  <si>
    <t>TABLE 5: PERFORMANCE PLAN - CANCER</t>
  </si>
  <si>
    <t>Calculated field - Additions minus any removals other than treatment</t>
  </si>
  <si>
    <t>Calculated field - sum of recurring and non-recurring activity</t>
  </si>
  <si>
    <t>Calculated field - Net Recurring Demand minus Recurring Activity</t>
  </si>
  <si>
    <t>Calculated field - Net Recurring Demand minus  the sum of Recurring Activity and Non-recurring Activity</t>
  </si>
  <si>
    <t>Calculated Field - Total Waiting List divided by (Total Activity/13) i.e. on average 13 weeks in a quarter</t>
  </si>
  <si>
    <t xml:space="preserve">The projected number of ongoing waits over 12 weeks </t>
  </si>
  <si>
    <t xml:space="preserve">The projected number of ongoing waits over 26 weeks </t>
  </si>
  <si>
    <t xml:space="preserve">Predicted conversion rate to treatment </t>
  </si>
  <si>
    <t>The predicted conversion rate of New Outpatient attendance being added to an TTG waiting list</t>
  </si>
  <si>
    <t>Row</t>
  </si>
  <si>
    <t>Title</t>
  </si>
  <si>
    <t>Opening Performance &gt; 26 weeks (at beginning of 3 year period)</t>
  </si>
  <si>
    <t>Total Waiting List Size (at beginning of 3 year period)</t>
  </si>
  <si>
    <t>Board</t>
  </si>
  <si>
    <t>Concatenation</t>
  </si>
  <si>
    <t>Apr-Jun 19</t>
  </si>
  <si>
    <t>Jul-Sep 19</t>
  </si>
  <si>
    <t>Oct-Dec 19</t>
  </si>
  <si>
    <t>Jan-Mar 20</t>
  </si>
  <si>
    <t>Apr-Jun 20</t>
  </si>
  <si>
    <t>Jul-Sep 20</t>
  </si>
  <si>
    <t>Oct-Dec 20</t>
  </si>
  <si>
    <t>Jan-Mar 21</t>
  </si>
  <si>
    <t>Apr-Jun 21</t>
  </si>
  <si>
    <t>Jul-Sep 21</t>
  </si>
  <si>
    <t>Oct-Dec 21</t>
  </si>
  <si>
    <t>Jan-Mar 22</t>
  </si>
  <si>
    <t>Difference between demand and activity (Recurring Activity only) (calculated)</t>
  </si>
  <si>
    <t>Difference between demand and activity (Recurring &amp; Non Recurring Activity) (calculated)</t>
  </si>
  <si>
    <t>Action Plan</t>
  </si>
  <si>
    <t>COST</t>
  </si>
  <si>
    <t>Patient Pathway</t>
  </si>
  <si>
    <t>Outpatients</t>
  </si>
  <si>
    <t>TTG</t>
  </si>
  <si>
    <t>Number</t>
  </si>
  <si>
    <t>OP.1</t>
  </si>
  <si>
    <t>OP.2</t>
  </si>
  <si>
    <t>OP.3</t>
  </si>
  <si>
    <t>OP.4</t>
  </si>
  <si>
    <t>OP.5</t>
  </si>
  <si>
    <t>OP.6</t>
  </si>
  <si>
    <t>OP.7</t>
  </si>
  <si>
    <t>OP.8</t>
  </si>
  <si>
    <t>OP.9</t>
  </si>
  <si>
    <t>OP.10</t>
  </si>
  <si>
    <t>OP.11</t>
  </si>
  <si>
    <t>OP.12</t>
  </si>
  <si>
    <t>OP.13</t>
  </si>
  <si>
    <t>OP.14</t>
  </si>
  <si>
    <t>OP.15</t>
  </si>
  <si>
    <t>Outpatient Total</t>
  </si>
  <si>
    <t>TTG.1</t>
  </si>
  <si>
    <t>TTG.2</t>
  </si>
  <si>
    <t>TTG.3</t>
  </si>
  <si>
    <t>TTG.4</t>
  </si>
  <si>
    <t>TTG.5</t>
  </si>
  <si>
    <t>TTG.6</t>
  </si>
  <si>
    <t>TTG.7</t>
  </si>
  <si>
    <t>TTG.8</t>
  </si>
  <si>
    <t>TTG.9</t>
  </si>
  <si>
    <t>TTG.10</t>
  </si>
  <si>
    <t>TTG.11</t>
  </si>
  <si>
    <t>TTG.12</t>
  </si>
  <si>
    <t>TTG.13</t>
  </si>
  <si>
    <t>TTG.14</t>
  </si>
  <si>
    <t>TTG.15</t>
  </si>
  <si>
    <t>TTG Total</t>
  </si>
  <si>
    <t>Cancer.1</t>
  </si>
  <si>
    <t>Cancer.2</t>
  </si>
  <si>
    <t>Cancer.3</t>
  </si>
  <si>
    <t>Cancer.4</t>
  </si>
  <si>
    <t>Cancer.5</t>
  </si>
  <si>
    <t>Cancer.6</t>
  </si>
  <si>
    <t>Cancer.7</t>
  </si>
  <si>
    <t>Cancer.8</t>
  </si>
  <si>
    <t>Cancer.9</t>
  </si>
  <si>
    <t>Cancer.10</t>
  </si>
  <si>
    <t>Cancer.11</t>
  </si>
  <si>
    <t>Cancer.12</t>
  </si>
  <si>
    <t>Cancer.13</t>
  </si>
  <si>
    <t>Cancer.14</t>
  </si>
  <si>
    <t>Cancer.15</t>
  </si>
  <si>
    <t>Rad.1</t>
  </si>
  <si>
    <t>Rad.2</t>
  </si>
  <si>
    <t>Rad.3</t>
  </si>
  <si>
    <t>Rad.4</t>
  </si>
  <si>
    <t>Rad.5</t>
  </si>
  <si>
    <t>Rad.6</t>
  </si>
  <si>
    <t>Rad.7</t>
  </si>
  <si>
    <t>Rad.8</t>
  </si>
  <si>
    <t>Rad.9</t>
  </si>
  <si>
    <t>Rad.10</t>
  </si>
  <si>
    <t>Rad.11</t>
  </si>
  <si>
    <t>Rad.12</t>
  </si>
  <si>
    <t>Rad.13</t>
  </si>
  <si>
    <t>Rad.14</t>
  </si>
  <si>
    <t>Rad.15</t>
  </si>
  <si>
    <t>Endo.1</t>
  </si>
  <si>
    <t>Endo.2</t>
  </si>
  <si>
    <t>Endo.3</t>
  </si>
  <si>
    <t>Endo.4</t>
  </si>
  <si>
    <t>Endo.5</t>
  </si>
  <si>
    <t>Endo.6</t>
  </si>
  <si>
    <t>Endo.7</t>
  </si>
  <si>
    <t>Endo.8</t>
  </si>
  <si>
    <t>Endo.9</t>
  </si>
  <si>
    <t>Endo.10</t>
  </si>
  <si>
    <t>Endo.11</t>
  </si>
  <si>
    <t>Endo.12</t>
  </si>
  <si>
    <t>Endo.13</t>
  </si>
  <si>
    <t>Endo.14</t>
  </si>
  <si>
    <t>Endo.15</t>
  </si>
  <si>
    <t>Radiology Total</t>
  </si>
  <si>
    <t>Endoscopy Total</t>
  </si>
  <si>
    <t>Cancer Total</t>
  </si>
  <si>
    <t>TOTAL</t>
  </si>
  <si>
    <t>SUMMARY</t>
  </si>
  <si>
    <t>PERFORMANCE</t>
  </si>
  <si>
    <t>FINANCIAL PLAN (REVENUE)</t>
  </si>
  <si>
    <t>Year  2</t>
  </si>
  <si>
    <t>Recurring</t>
  </si>
  <si>
    <t>Non-Recurring</t>
  </si>
  <si>
    <t>YEAR 1</t>
  </si>
  <si>
    <t>Activity</t>
  </si>
  <si>
    <t>ACTIVITY IN PATIENT NUMBERS</t>
  </si>
  <si>
    <t xml:space="preserve"> ANNUAL COST (£)</t>
  </si>
  <si>
    <t>TABLE 6: PRIORITISIED ACTION PLANS &amp; COSTS</t>
  </si>
  <si>
    <t>Outpatient Specialties</t>
  </si>
  <si>
    <t>TTG Specialties</t>
  </si>
  <si>
    <t>Cancer Specialties</t>
  </si>
  <si>
    <t>Summary</t>
  </si>
  <si>
    <t>Total Activity</t>
  </si>
  <si>
    <t>Recurring/ Non-Recurring</t>
  </si>
  <si>
    <t>Total Waiting List</t>
  </si>
  <si>
    <t>Recurring Gap</t>
  </si>
  <si>
    <t>Projected Performance &gt; 6 weeks</t>
  </si>
  <si>
    <t>Projected Performance &gt; 31 Days</t>
  </si>
  <si>
    <t>Projected Performance &gt; 62 Days</t>
  </si>
  <si>
    <r>
      <rPr>
        <b/>
        <sz val="10"/>
        <color theme="0"/>
        <rFont val="Arial"/>
        <family val="2"/>
      </rPr>
      <t>All calculated cells are highlighted either in</t>
    </r>
    <r>
      <rPr>
        <sz val="10"/>
        <rFont val="Arial"/>
        <family val="2"/>
      </rPr>
      <t xml:space="preserve"> </t>
    </r>
    <r>
      <rPr>
        <b/>
        <sz val="10"/>
        <color theme="4" tint="-0.249977111117893"/>
        <rFont val="Arial"/>
        <family val="2"/>
      </rPr>
      <t>DARK BLUE</t>
    </r>
    <r>
      <rPr>
        <sz val="10"/>
        <rFont val="Arial"/>
        <family val="2"/>
      </rPr>
      <t xml:space="preserve"> or </t>
    </r>
    <r>
      <rPr>
        <b/>
        <sz val="10"/>
        <color theme="4" tint="0.79998168889431442"/>
        <rFont val="Arial"/>
        <family val="2"/>
      </rPr>
      <t>LIGHT BLUE</t>
    </r>
  </si>
  <si>
    <r>
      <t>All calculated cells are highlighted either in</t>
    </r>
    <r>
      <rPr>
        <sz val="10"/>
        <rFont val="Arial"/>
        <family val="2"/>
      </rPr>
      <t xml:space="preserve"> </t>
    </r>
    <r>
      <rPr>
        <b/>
        <sz val="10"/>
        <color theme="4" tint="-0.249977111117893"/>
        <rFont val="Arial"/>
        <family val="2"/>
      </rPr>
      <t>DARK BLUE</t>
    </r>
    <r>
      <rPr>
        <sz val="10"/>
        <rFont val="Arial"/>
        <family val="2"/>
      </rPr>
      <t xml:space="preserve"> or </t>
    </r>
    <r>
      <rPr>
        <b/>
        <sz val="10"/>
        <color theme="4" tint="0.79998168889431442"/>
        <rFont val="Arial"/>
        <family val="2"/>
      </rPr>
      <t>LIGHT BLUE</t>
    </r>
  </si>
  <si>
    <t>Please only enter data into WHITE cells</t>
  </si>
  <si>
    <t>Outpatient Actions</t>
  </si>
  <si>
    <t>Non-Recurring Total</t>
  </si>
  <si>
    <t>Cost</t>
  </si>
  <si>
    <t>TTG Actions</t>
  </si>
  <si>
    <t>Radiology Actions</t>
  </si>
  <si>
    <t>Endoscopy Actions</t>
  </si>
  <si>
    <t>Cancer Actions</t>
  </si>
  <si>
    <t>Notes</t>
  </si>
  <si>
    <t>Performance Plan - Radiology</t>
  </si>
  <si>
    <t>Performance Plan - Endoscopy</t>
  </si>
  <si>
    <t>Performance Plan - Cancer</t>
  </si>
  <si>
    <t>All Action Plans &amp; Costs</t>
  </si>
  <si>
    <t>Automated summary of projected performance, activity and costs from all populated worksheets</t>
  </si>
  <si>
    <t xml:space="preserve">As above for TTG </t>
  </si>
  <si>
    <t>Summary detail on priority actions (both recurring and non-recurring) for each of the above patient flows i.e. description of action/intervention, projected activity and associated annual costs</t>
  </si>
  <si>
    <t>Description of fields used in the worksheets</t>
  </si>
  <si>
    <t>a</t>
  </si>
  <si>
    <t>GRAND TOTAL</t>
  </si>
  <si>
    <t>Recurring TOTAL</t>
  </si>
  <si>
    <t>Total number of patients on New Outpatient or TTG Waiting List</t>
  </si>
  <si>
    <t>The number of ongoing  waits over 12 weeks at the start of the period (New Patients or TTG)</t>
  </si>
  <si>
    <t>The number of ongoing  waits over 26 weeks at the start of the period (New Patients or TTG)</t>
  </si>
  <si>
    <t>The number of patients added to New Outpatient Waiting List or TTG Waiting List</t>
  </si>
  <si>
    <t>The number of patients removed from a New Outpatient  or TTG Waiting List  for reasons other than treatment</t>
  </si>
  <si>
    <t>Number of patient attendances/investigations/treatment using core funded capacity</t>
  </si>
  <si>
    <t>Number of patient attendances/investigations/treatment using non-recurring funding (e.g. Waiting List Initiatives, Independent Sector capacity)</t>
  </si>
  <si>
    <t>National WTIP Milestone Share</t>
  </si>
  <si>
    <t>Linear projection of trajectory towards WTIP March 2021 Target</t>
  </si>
  <si>
    <t>National WTIP Milestone Share of patients over 12 weeks at quarter end</t>
  </si>
  <si>
    <t>Other Specialties</t>
  </si>
  <si>
    <t>WTIP Milestone &gt; 12 Weeks</t>
  </si>
  <si>
    <t>Calculated number of patients diagnosed with Cancer (calculated)</t>
  </si>
  <si>
    <t>Predicted conversion rate to Surgery (%)</t>
  </si>
  <si>
    <t>Calculated number of patients converting to Cancer Surgery (calculated)</t>
  </si>
  <si>
    <t>Conversion from new outpatients to Cancer Diagnosis  / Cancer Surgery</t>
  </si>
  <si>
    <t>Cancer Specific</t>
  </si>
  <si>
    <t>Calculated Field - Total Activity multiplied by Row 17 (conversion rate)</t>
  </si>
  <si>
    <t>Calculated Field - Starting List size plus row 11</t>
  </si>
  <si>
    <t>Calculated Field - Total Activity multiplied by predicted conversion rate</t>
  </si>
  <si>
    <t>The predicted conversion rate of New Outpatient attendance requiring Cancer Surgery</t>
  </si>
  <si>
    <t>Please only enter Numeric Values into WHITE cells or a hyphen (-) to indicate nil return</t>
  </si>
  <si>
    <t xml:space="preserve">Same format for Cancer as in the Outpatient and TTG worksheets
NHS Boards are expected to plan additional activity to ensure the 95% performance is maintained for the 31 day standard and build in additional capacity to ensure that 92% of all cancer patients on the 62 day pathway are treated within standard by Q3 2020 and achieve the 95% standard by April 2021 as detailed in the WTIP.
 It is recognised that a cancer pathway is not linear and will involve multiple investigations and OP attendances impacting on overall OP performance and conversion to surgery and oncology. It is also recognised that these patients may also be captured under the OP and TTG tabs for each speciality. 
Where possible cancer specific action plans and bids should be clearly detailed. 
</t>
  </si>
  <si>
    <t>Total waiting list size: All patients currently being tracked on the cancer pathway</t>
  </si>
  <si>
    <t>Additions to list : Total USC referrals received</t>
  </si>
  <si>
    <t>Projected number of confirmed cancer patients requiring treatment who have already breached 31 day standard</t>
  </si>
  <si>
    <t>Projected number of confirmed cancer patients requiring treatment who have already breached 62 day standard</t>
  </si>
  <si>
    <t>Total number of Urgent Suspicion of Cancer patients added to an Outpatient Waiting List</t>
  </si>
  <si>
    <t>Predicted number breaching 31 day standard</t>
  </si>
  <si>
    <t>Predicted number breaching 62 day standard</t>
  </si>
  <si>
    <t>All patients on waiting list at the start of the reporting period who are being tracked on the cancer pathway</t>
  </si>
  <si>
    <t xml:space="preserve">NOTES:
The worksheets contain the below fields. 
Those cells highlighted in light blue or dark blue are calculated fields with formulas.  
All worksheets have the 'protection' setting turned on to protect formulas, however there is no password to unprotect the worksheets if required.  Please only enter numeric values into the white cells, or a hyphen (-) for nil return
The OP, TTG and Cancer worksheets have an 'All Specialty' section at the top which is calculated based on the figures entered in each of the individual specialty sections.  These can be accessed by scrolling or using the filters.  </t>
  </si>
  <si>
    <t>Projections of New OP Demand, Activity and performance over 3 years for NHS Board.  This should be presented using the specialty sections in the worksheet, at a minimum using the key specialties sections and the remaining demand and activity in the 'Other' specialty section.  Sections for all commonly reported specialties are available.  
The All Specialty section is calculated based on the figures entered in the specialty sections.
Any cells highlighted in Dark Blue or Light Blue are calculated cells, only white cells need to be populated with numeric values only</t>
  </si>
  <si>
    <t>Projected Numbers &gt; 12 weeks</t>
  </si>
  <si>
    <t>Projected Numbers  &gt; 26 weeks</t>
  </si>
  <si>
    <t>Projected Numbers &gt; 26 weeks</t>
  </si>
  <si>
    <t>Projected Performance &lt;12 weeks</t>
  </si>
  <si>
    <t>Projected Performance &lt; 12 weeks</t>
  </si>
  <si>
    <t>All Radiology</t>
  </si>
  <si>
    <t>All Endoscopy</t>
  </si>
  <si>
    <t>CT Scan</t>
  </si>
  <si>
    <t>MRI Scan</t>
  </si>
  <si>
    <t>Barium Studies</t>
  </si>
  <si>
    <t>Non-Obstetric Ultrasound</t>
  </si>
  <si>
    <t>Upper Endoscopy</t>
  </si>
  <si>
    <t>Lower Endoscopy</t>
  </si>
  <si>
    <t>Colonoscopy</t>
  </si>
  <si>
    <t>Cystoscopy</t>
  </si>
  <si>
    <t>Opening Performance &gt;4 weeks (at beginning of 3 year period)</t>
  </si>
  <si>
    <t>Opening Performance &gt;6 weeks (at beginning of 3 year period)</t>
  </si>
  <si>
    <t>Projected number of patients over 4 weeks at quarter end</t>
  </si>
  <si>
    <t>WAITING TIMES IMPROVEMENT PLAN (version 6)</t>
  </si>
  <si>
    <t>Projected Performance &gt; 4 weeks</t>
  </si>
  <si>
    <t>As above for Endoscopy.  Separate sections for 4 key tests (upper, lower, colonoscopy and cystoscopy)</t>
  </si>
  <si>
    <t>As above for Radiology.  Separate sections for 4 key tests (CT, MRI, Barium Studies and Non Obstetric Ultrasound)</t>
  </si>
  <si>
    <t>NA</t>
  </si>
  <si>
    <t>Predicted conversion rate to Cancer Diagnosis</t>
  </si>
  <si>
    <t>Predicted conversion rate to Surgery</t>
  </si>
  <si>
    <t>Predicted conversion rate to Chemotherapy</t>
  </si>
  <si>
    <t>Predicted conversion rate to Other (including best supportive care, active surviellance etc.)</t>
  </si>
  <si>
    <t>Predicted conversion rate to Radiotherapy</t>
  </si>
  <si>
    <t>Melanoma</t>
  </si>
  <si>
    <t>Predicted conversion rate to Hormone therapy</t>
  </si>
  <si>
    <t>Gynae</t>
  </si>
  <si>
    <t xml:space="preserve">Cervical and Ovarian cannot be split for this </t>
  </si>
  <si>
    <t>.</t>
  </si>
  <si>
    <t>Nhs Lothian</t>
  </si>
  <si>
    <t>Caveat</t>
  </si>
  <si>
    <t>These data have been taken from the most recent month available as March is not currently published</t>
  </si>
  <si>
    <t>Taken from CWT questionnaire. Majority will be confirmed cancer</t>
  </si>
  <si>
    <t>Taken from CWT questionnaire. Majority will not be confirmed cancer</t>
  </si>
  <si>
    <t>All open CWT questionnaires</t>
  </si>
  <si>
    <t xml:space="preserve">This is taken from all USC patients added to the waiting list where the national specialty matches the Cancer Type. Some will be under represented/missing completely. </t>
  </si>
  <si>
    <t xml:space="preserve">Conversion rate is taken from first treatment (recorded on CWT questionnaire) of confirmed cancers in 2018 against number of CWT questionnaires created. This does not capture those who progress to a secondary treatment. For example if breast surgery is conducted after hormone therapy a conversion to hormone therapy will only be counted. </t>
  </si>
  <si>
    <t xml:space="preserve">Additions to list : Total USC referrals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</si>
</sst>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_ ;\-#,##0\ "/>
    <numFmt numFmtId="165" formatCode="dd/mm/yy;@"/>
    <numFmt numFmtId="166" formatCode="0.0%"/>
  </numFmts>
  <fonts count="25" x14ac:knownFonts="1">
    <font>
      <sz val="11"/>
      <color theme="1"/>
      <name val="Calibri"/>
      <family val="2"/>
      <scheme val="minor"/>
    </font>
    <font>
      <sz val="10"/>
      <name val="Arial"/>
      <family val="2"/>
    </font>
    <font>
      <b/>
      <sz val="10"/>
      <name val="Arial"/>
      <family val="2"/>
    </font>
    <font>
      <b/>
      <sz val="10"/>
      <color theme="0"/>
      <name val="Arial"/>
      <family val="2"/>
    </font>
    <font>
      <sz val="10"/>
      <color theme="0"/>
      <name val="Arial"/>
      <family val="2"/>
    </font>
    <font>
      <sz val="11"/>
      <color theme="1"/>
      <name val="Calibri"/>
      <family val="2"/>
      <scheme val="minor"/>
    </font>
    <font>
      <sz val="10"/>
      <color theme="0" tint="-0.499984740745262"/>
      <name val="Arial"/>
      <family val="2"/>
    </font>
    <font>
      <b/>
      <sz val="10"/>
      <color theme="0" tint="-0.499984740745262"/>
      <name val="Arial"/>
      <family val="2"/>
    </font>
    <font>
      <i/>
      <sz val="10"/>
      <color theme="0" tint="-0.499984740745262"/>
      <name val="Arial"/>
      <family val="2"/>
    </font>
    <font>
      <b/>
      <i/>
      <sz val="10"/>
      <color theme="0" tint="-0.499984740745262"/>
      <name val="Arial"/>
      <family val="2"/>
    </font>
    <font>
      <sz val="10"/>
      <color theme="1"/>
      <name val="Arial"/>
      <family val="2"/>
    </font>
    <font>
      <b/>
      <sz val="11"/>
      <color theme="1"/>
      <name val="Calibri"/>
      <family val="2"/>
      <scheme val="minor"/>
    </font>
    <font>
      <b/>
      <sz val="14"/>
      <color theme="0"/>
      <name val="Arial"/>
      <family val="2"/>
    </font>
    <font>
      <b/>
      <sz val="9"/>
      <name val="Arial"/>
      <family val="2"/>
    </font>
    <font>
      <sz val="9"/>
      <name val="Arial"/>
      <family val="2"/>
    </font>
    <font>
      <b/>
      <sz val="12"/>
      <color theme="0"/>
      <name val="Arial"/>
      <family val="2"/>
    </font>
    <font>
      <b/>
      <sz val="10"/>
      <color theme="4" tint="-0.249977111117893"/>
      <name val="Arial"/>
      <family val="2"/>
    </font>
    <font>
      <b/>
      <sz val="10"/>
      <color theme="4" tint="0.79998168889431442"/>
      <name val="Arial"/>
      <family val="2"/>
    </font>
    <font>
      <b/>
      <sz val="10"/>
      <color theme="4" tint="-0.499984740745262"/>
      <name val="Arial"/>
      <family val="2"/>
    </font>
    <font>
      <sz val="10"/>
      <color theme="4" tint="-0.499984740745262"/>
      <name val="Arial"/>
      <family val="2"/>
    </font>
    <font>
      <b/>
      <sz val="11"/>
      <name val="Arial"/>
      <family val="2"/>
    </font>
    <font>
      <b/>
      <sz val="12"/>
      <name val="Arial"/>
      <family val="2"/>
    </font>
    <font>
      <sz val="11"/>
      <name val="Arial"/>
      <family val="2"/>
    </font>
    <font>
      <b/>
      <sz val="10"/>
      <color theme="1"/>
      <name val="Arial"/>
      <family val="2"/>
    </font>
    <font>
      <b/>
      <sz val="10"/>
      <color rgb="FFFF0000"/>
      <name val="Arial"/>
      <family val="2"/>
    </font>
  </fonts>
  <fills count="12">
    <fill>
      <patternFill patternType="none"/>
    </fill>
    <fill>
      <patternFill patternType="gray125"/>
    </fill>
    <fill>
      <patternFill patternType="solid">
        <fgColor theme="4"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002060"/>
        <bgColor indexed="64"/>
      </patternFill>
    </fill>
  </fills>
  <borders count="1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3" tint="0.79998168889431442"/>
      </bottom>
      <diagonal/>
    </border>
    <border>
      <left/>
      <right/>
      <top/>
      <bottom style="thin">
        <color theme="3" tint="0.79998168889431442"/>
      </bottom>
      <diagonal/>
    </border>
    <border>
      <left/>
      <right style="thin">
        <color indexed="64"/>
      </right>
      <top/>
      <bottom style="thin">
        <color theme="3" tint="0.79998168889431442"/>
      </bottom>
      <diagonal/>
    </border>
    <border>
      <left style="thin">
        <color indexed="64"/>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right style="thin">
        <color indexed="64"/>
      </right>
      <top style="thin">
        <color theme="3" tint="0.79998168889431442"/>
      </top>
      <bottom style="thin">
        <color theme="3" tint="0.79998168889431442"/>
      </bottom>
      <diagonal/>
    </border>
    <border>
      <left style="thin">
        <color indexed="64"/>
      </left>
      <right/>
      <top style="thin">
        <color theme="3" tint="0.79998168889431442"/>
      </top>
      <bottom/>
      <diagonal/>
    </border>
    <border>
      <left/>
      <right/>
      <top style="thin">
        <color theme="3" tint="0.79998168889431442"/>
      </top>
      <bottom/>
      <diagonal/>
    </border>
    <border>
      <left/>
      <right style="thin">
        <color indexed="64"/>
      </right>
      <top style="thin">
        <color theme="3" tint="0.79998168889431442"/>
      </top>
      <bottom/>
      <diagonal/>
    </border>
    <border>
      <left/>
      <right/>
      <top style="thin">
        <color theme="3" tint="0.79998168889431442"/>
      </top>
      <bottom style="thin">
        <color indexed="64"/>
      </bottom>
      <diagonal/>
    </border>
    <border>
      <left style="thin">
        <color indexed="64"/>
      </left>
      <right style="thin">
        <color theme="3" tint="0.79998168889431442"/>
      </right>
      <top/>
      <bottom/>
      <diagonal/>
    </border>
    <border>
      <left style="thin">
        <color theme="3" tint="0.79998168889431442"/>
      </left>
      <right style="thin">
        <color theme="3" tint="0.79998168889431442"/>
      </right>
      <top/>
      <bottom/>
      <diagonal/>
    </border>
    <border>
      <left style="thin">
        <color theme="3" tint="0.79998168889431442"/>
      </left>
      <right style="thin">
        <color indexed="64"/>
      </right>
      <top/>
      <bottom/>
      <diagonal/>
    </border>
    <border>
      <left style="thin">
        <color indexed="64"/>
      </left>
      <right style="thin">
        <color theme="3" tint="0.79998168889431442"/>
      </right>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style="thin">
        <color indexed="64"/>
      </right>
      <top/>
      <bottom style="thin">
        <color theme="3" tint="0.79998168889431442"/>
      </bottom>
      <diagonal/>
    </border>
    <border>
      <left style="thin">
        <color indexed="64"/>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style="thin">
        <color indexed="64"/>
      </right>
      <top style="thin">
        <color theme="3" tint="0.79998168889431442"/>
      </top>
      <bottom style="thin">
        <color theme="3" tint="0.79998168889431442"/>
      </bottom>
      <diagonal/>
    </border>
    <border>
      <left style="thin">
        <color indexed="64"/>
      </left>
      <right style="thin">
        <color theme="3" tint="0.79998168889431442"/>
      </right>
      <top style="thin">
        <color theme="3" tint="0.79998168889431442"/>
      </top>
      <bottom/>
      <diagonal/>
    </border>
    <border>
      <left style="thin">
        <color theme="3" tint="0.79998168889431442"/>
      </left>
      <right style="thin">
        <color theme="3" tint="0.79998168889431442"/>
      </right>
      <top style="thin">
        <color theme="3" tint="0.79998168889431442"/>
      </top>
      <bottom/>
      <diagonal/>
    </border>
    <border>
      <left style="thin">
        <color theme="3" tint="0.79998168889431442"/>
      </left>
      <right style="thin">
        <color indexed="64"/>
      </right>
      <top style="thin">
        <color theme="3" tint="0.79998168889431442"/>
      </top>
      <bottom/>
      <diagonal/>
    </border>
    <border>
      <left style="thin">
        <color indexed="64"/>
      </left>
      <right style="thin">
        <color theme="3" tint="0.79998168889431442"/>
      </right>
      <top style="thin">
        <color theme="3" tint="0.79998168889431442"/>
      </top>
      <bottom style="thin">
        <color indexed="64"/>
      </bottom>
      <diagonal/>
    </border>
    <border>
      <left/>
      <right/>
      <top/>
      <bottom style="thin">
        <color indexed="64"/>
      </bottom>
      <diagonal/>
    </border>
    <border>
      <left style="thin">
        <color indexed="64"/>
      </left>
      <right style="thin">
        <color theme="3" tint="0.79998168889431442"/>
      </right>
      <top style="thin">
        <color indexed="64"/>
      </top>
      <bottom style="thin">
        <color theme="3" tint="0.79998168889431442"/>
      </bottom>
      <diagonal/>
    </border>
    <border>
      <left style="thin">
        <color theme="3" tint="0.79998168889431442"/>
      </left>
      <right style="thin">
        <color theme="3" tint="0.79998168889431442"/>
      </right>
      <top style="thin">
        <color indexed="64"/>
      </top>
      <bottom style="thin">
        <color theme="3" tint="0.79998168889431442"/>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3" tint="0.79998168889431442"/>
      </right>
      <top style="medium">
        <color indexed="64"/>
      </top>
      <bottom/>
      <diagonal/>
    </border>
    <border>
      <left style="thin">
        <color theme="3" tint="0.79998168889431442"/>
      </left>
      <right style="thin">
        <color theme="3" tint="0.79998168889431442"/>
      </right>
      <top style="medium">
        <color indexed="64"/>
      </top>
      <bottom/>
      <diagonal/>
    </border>
    <border>
      <left style="thin">
        <color theme="3" tint="0.79998168889431442"/>
      </left>
      <right style="thin">
        <color indexed="64"/>
      </right>
      <top style="medium">
        <color indexed="64"/>
      </top>
      <bottom/>
      <diagonal/>
    </border>
    <border>
      <left style="medium">
        <color indexed="64"/>
      </left>
      <right/>
      <top/>
      <bottom/>
      <diagonal/>
    </border>
    <border>
      <left style="thin">
        <color theme="3" tint="0.79998168889431442"/>
      </left>
      <right style="medium">
        <color indexed="64"/>
      </right>
      <top/>
      <bottom/>
      <diagonal/>
    </border>
    <border>
      <left/>
      <right style="medium">
        <color indexed="64"/>
      </right>
      <top/>
      <bottom/>
      <diagonal/>
    </border>
    <border>
      <left style="thin">
        <color theme="3" tint="0.79998168889431442"/>
      </left>
      <right style="medium">
        <color indexed="64"/>
      </right>
      <top style="thin">
        <color indexed="64"/>
      </top>
      <bottom style="thin">
        <color theme="3" tint="0.79998168889431442"/>
      </bottom>
      <diagonal/>
    </border>
    <border>
      <left style="thin">
        <color theme="3" tint="0.79998168889431442"/>
      </left>
      <right style="medium">
        <color indexed="64"/>
      </right>
      <top style="thin">
        <color theme="3" tint="0.79998168889431442"/>
      </top>
      <bottom/>
      <diagonal/>
    </border>
    <border>
      <left style="thin">
        <color theme="3" tint="0.79998168889431442"/>
      </left>
      <right style="medium">
        <color indexed="64"/>
      </right>
      <top/>
      <bottom style="thin">
        <color theme="3" tint="0.79998168889431442"/>
      </bottom>
      <diagonal/>
    </border>
    <border>
      <left style="thin">
        <color theme="3" tint="0.79998168889431442"/>
      </left>
      <right style="medium">
        <color indexed="64"/>
      </right>
      <top style="thin">
        <color theme="3" tint="0.79998168889431442"/>
      </top>
      <bottom style="thin">
        <color theme="3" tint="0.79998168889431442"/>
      </bottom>
      <diagonal/>
    </border>
    <border>
      <left/>
      <right/>
      <top style="thin">
        <color theme="3" tint="0.79998168889431442"/>
      </top>
      <bottom style="medium">
        <color indexed="64"/>
      </bottom>
      <diagonal/>
    </border>
    <border>
      <left style="thin">
        <color indexed="64"/>
      </left>
      <right style="thin">
        <color theme="3" tint="0.79998168889431442"/>
      </right>
      <top style="thin">
        <color theme="3" tint="0.79998168889431442"/>
      </top>
      <bottom style="medium">
        <color indexed="64"/>
      </bottom>
      <diagonal/>
    </border>
    <border>
      <left style="thin">
        <color theme="3" tint="0.79998168889431442"/>
      </left>
      <right style="thin">
        <color theme="3" tint="0.79998168889431442"/>
      </right>
      <top style="thin">
        <color theme="3" tint="0.79998168889431442"/>
      </top>
      <bottom style="medium">
        <color indexed="64"/>
      </bottom>
      <diagonal/>
    </border>
    <border>
      <left style="thin">
        <color theme="3" tint="0.79998168889431442"/>
      </left>
      <right style="thin">
        <color indexed="64"/>
      </right>
      <top style="thin">
        <color theme="3" tint="0.79998168889431442"/>
      </top>
      <bottom style="medium">
        <color indexed="64"/>
      </bottom>
      <diagonal/>
    </border>
    <border>
      <left/>
      <right/>
      <top/>
      <bottom style="medium">
        <color indexed="64"/>
      </bottom>
      <diagonal/>
    </border>
    <border>
      <left style="thin">
        <color theme="3" tint="0.79998168889431442"/>
      </left>
      <right style="medium">
        <color indexed="64"/>
      </right>
      <top style="thin">
        <color theme="3" tint="0.79998168889431442"/>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theme="3" tint="0.7999816888943144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theme="3" tint="0.79998168889431442"/>
      </bottom>
      <diagonal/>
    </border>
    <border>
      <left style="thin">
        <color indexed="64"/>
      </left>
      <right style="medium">
        <color indexed="64"/>
      </right>
      <top style="thin">
        <color theme="3" tint="0.79998168889431442"/>
      </top>
      <bottom style="thin">
        <color theme="3" tint="0.79998168889431442"/>
      </bottom>
      <diagonal/>
    </border>
    <border>
      <left style="thin">
        <color indexed="64"/>
      </left>
      <right style="medium">
        <color indexed="64"/>
      </right>
      <top style="thin">
        <color theme="3" tint="0.79998168889431442"/>
      </top>
      <bottom/>
      <diagonal/>
    </border>
    <border>
      <left style="medium">
        <color indexed="64"/>
      </left>
      <right/>
      <top/>
      <bottom style="medium">
        <color indexed="64"/>
      </bottom>
      <diagonal/>
    </border>
    <border>
      <left style="thin">
        <color indexed="64"/>
      </left>
      <right/>
      <top style="thin">
        <color theme="3" tint="0.79998168889431442"/>
      </top>
      <bottom style="medium">
        <color indexed="64"/>
      </bottom>
      <diagonal/>
    </border>
    <border>
      <left style="thin">
        <color indexed="64"/>
      </left>
      <right style="medium">
        <color indexed="64"/>
      </right>
      <top style="thin">
        <color theme="3" tint="0.7999816888943144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theme="3" tint="0.79998168889431442"/>
      </bottom>
      <diagonal/>
    </border>
    <border>
      <left/>
      <right/>
      <top style="medium">
        <color indexed="64"/>
      </top>
      <bottom style="thin">
        <color theme="3" tint="0.79998168889431442"/>
      </bottom>
      <diagonal/>
    </border>
    <border>
      <left style="thin">
        <color indexed="64"/>
      </left>
      <right/>
      <top style="medium">
        <color indexed="64"/>
      </top>
      <bottom style="thin">
        <color theme="3" tint="0.79998168889431442"/>
      </bottom>
      <diagonal/>
    </border>
    <border>
      <left/>
      <right style="medium">
        <color indexed="64"/>
      </right>
      <top style="medium">
        <color indexed="64"/>
      </top>
      <bottom style="thin">
        <color theme="3" tint="0.79998168889431442"/>
      </bottom>
      <diagonal/>
    </border>
    <border>
      <left style="medium">
        <color indexed="64"/>
      </left>
      <right/>
      <top style="thin">
        <color theme="3" tint="0.79998168889431442"/>
      </top>
      <bottom style="thin">
        <color theme="3" tint="0.79998168889431442"/>
      </bottom>
      <diagonal/>
    </border>
    <border>
      <left style="medium">
        <color indexed="64"/>
      </left>
      <right/>
      <top style="thin">
        <color theme="3" tint="0.79998168889431442"/>
      </top>
      <bottom style="thin">
        <color indexed="64"/>
      </bottom>
      <diagonal/>
    </border>
    <border>
      <left style="thin">
        <color indexed="64"/>
      </left>
      <right style="medium">
        <color indexed="64"/>
      </right>
      <top style="thin">
        <color theme="3" tint="0.79998168889431442"/>
      </top>
      <bottom style="thin">
        <color indexed="64"/>
      </bottom>
      <diagonal/>
    </border>
    <border>
      <left style="medium">
        <color indexed="64"/>
      </left>
      <right/>
      <top style="thin">
        <color indexed="64"/>
      </top>
      <bottom style="thin">
        <color theme="3" tint="0.79998168889431442"/>
      </bottom>
      <diagonal/>
    </border>
    <border>
      <left style="thin">
        <color indexed="64"/>
      </left>
      <right style="medium">
        <color indexed="64"/>
      </right>
      <top style="thin">
        <color indexed="64"/>
      </top>
      <bottom style="thin">
        <color theme="3" tint="0.79998168889431442"/>
      </bottom>
      <diagonal/>
    </border>
    <border>
      <left style="medium">
        <color indexed="64"/>
      </left>
      <right/>
      <top style="thin">
        <color theme="3" tint="0.79998168889431442"/>
      </top>
      <bottom style="medium">
        <color indexed="64"/>
      </bottom>
      <diagonal/>
    </border>
    <border>
      <left style="thin">
        <color theme="4"/>
      </left>
      <right/>
      <top style="thin">
        <color theme="3" tint="0.79998168889431442"/>
      </top>
      <bottom style="thin">
        <color theme="3" tint="0.79998168889431442"/>
      </bottom>
      <diagonal/>
    </border>
    <border>
      <left style="thin">
        <color theme="4"/>
      </left>
      <right/>
      <top/>
      <bottom style="thin">
        <color theme="3" tint="0.79998168889431442"/>
      </bottom>
      <diagonal/>
    </border>
    <border>
      <left style="thin">
        <color theme="4"/>
      </left>
      <right/>
      <top style="thin">
        <color theme="4"/>
      </top>
      <bottom style="thin">
        <color theme="4"/>
      </bottom>
      <diagonal/>
    </border>
    <border>
      <left style="thin">
        <color theme="4"/>
      </left>
      <right/>
      <top style="thin">
        <color theme="3" tint="0.79998168889431442"/>
      </top>
      <bottom/>
      <diagonal/>
    </border>
    <border>
      <left style="thin">
        <color indexed="64"/>
      </left>
      <right/>
      <top style="thin">
        <color theme="4"/>
      </top>
      <bottom style="thin">
        <color theme="4"/>
      </bottom>
      <diagonal/>
    </border>
    <border>
      <left style="medium">
        <color indexed="64"/>
      </left>
      <right/>
      <top style="medium">
        <color indexed="64"/>
      </top>
      <bottom style="thin">
        <color theme="4"/>
      </bottom>
      <diagonal/>
    </border>
    <border>
      <left style="thin">
        <color theme="4"/>
      </left>
      <right/>
      <top style="medium">
        <color indexed="64"/>
      </top>
      <bottom style="thin">
        <color theme="4"/>
      </bottom>
      <diagonal/>
    </border>
    <border>
      <left style="thin">
        <color indexed="64"/>
      </left>
      <right/>
      <top style="medium">
        <color indexed="64"/>
      </top>
      <bottom style="thin">
        <color theme="4"/>
      </bottom>
      <diagonal/>
    </border>
    <border>
      <left style="thin">
        <color indexed="64"/>
      </left>
      <right style="medium">
        <color indexed="64"/>
      </right>
      <top style="medium">
        <color indexed="64"/>
      </top>
      <bottom style="thin">
        <color theme="4"/>
      </bottom>
      <diagonal/>
    </border>
    <border>
      <left style="medium">
        <color indexed="64"/>
      </left>
      <right/>
      <top/>
      <bottom style="thin">
        <color theme="3" tint="0.79998168889431442"/>
      </bottom>
      <diagonal/>
    </border>
    <border>
      <left style="thin">
        <color theme="4"/>
      </left>
      <right/>
      <top style="thin">
        <color theme="3" tint="0.79998168889431442"/>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3" tint="0.79998168889431442"/>
      </top>
      <bottom/>
      <diagonal/>
    </border>
    <border>
      <left style="medium">
        <color indexed="64"/>
      </left>
      <right/>
      <top style="thin">
        <color theme="4"/>
      </top>
      <bottom style="thin">
        <color theme="4"/>
      </bottom>
      <diagonal/>
    </border>
    <border>
      <left style="thin">
        <color indexed="64"/>
      </left>
      <right style="medium">
        <color indexed="64"/>
      </right>
      <top style="thin">
        <color theme="4"/>
      </top>
      <bottom style="thin">
        <color theme="4"/>
      </bottom>
      <diagonal/>
    </border>
    <border>
      <left style="medium">
        <color indexed="64"/>
      </left>
      <right style="thin">
        <color indexed="64"/>
      </right>
      <top/>
      <bottom style="thin">
        <color theme="4"/>
      </bottom>
      <diagonal/>
    </border>
    <border>
      <left style="thin">
        <color indexed="64"/>
      </left>
      <right/>
      <top/>
      <bottom style="thin">
        <color theme="4"/>
      </bottom>
      <diagonal/>
    </border>
    <border>
      <left/>
      <right/>
      <top/>
      <bottom style="thin">
        <color theme="4"/>
      </bottom>
      <diagonal/>
    </border>
    <border>
      <left/>
      <right style="medium">
        <color indexed="64"/>
      </right>
      <top/>
      <bottom style="thin">
        <color theme="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tint="0.79995117038483843"/>
      </left>
      <right style="thin">
        <color theme="3" tint="0.79995117038483843"/>
      </right>
      <top style="thin">
        <color theme="3" tint="0.79998168889431442"/>
      </top>
      <bottom/>
      <diagonal/>
    </border>
    <border>
      <left style="thin">
        <color theme="3" tint="0.79995117038483843"/>
      </left>
      <right style="thin">
        <color theme="3" tint="0.79992065187536243"/>
      </right>
      <top style="thin">
        <color theme="3" tint="0.79998168889431442"/>
      </top>
      <bottom/>
      <diagonal/>
    </border>
    <border>
      <left style="thin">
        <color theme="3" tint="0.79995117038483843"/>
      </left>
      <right/>
      <top style="thin">
        <color theme="3" tint="0.79998168889431442"/>
      </top>
      <bottom/>
      <diagonal/>
    </border>
    <border>
      <left style="thin">
        <color theme="3" tint="0.79992065187536243"/>
      </left>
      <right style="thin">
        <color theme="3" tint="0.79995117038483843"/>
      </right>
      <top style="thin">
        <color theme="3" tint="0.79998168889431442"/>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theme="3" tint="0.79995117038483843"/>
      </right>
      <top style="thin">
        <color theme="3" tint="0.79995117038483843"/>
      </top>
      <bottom style="thin">
        <color theme="3" tint="0.79995117038483843"/>
      </bottom>
      <diagonal/>
    </border>
    <border>
      <left/>
      <right style="thin">
        <color theme="3" tint="0.79998168889431442"/>
      </right>
      <top/>
      <bottom style="thin">
        <color theme="3" tint="0.79998168889431442"/>
      </bottom>
      <diagonal/>
    </border>
    <border>
      <left/>
      <right style="thin">
        <color theme="3" tint="0.79998168889431442"/>
      </right>
      <top style="medium">
        <color indexed="64"/>
      </top>
      <bottom/>
      <diagonal/>
    </border>
    <border>
      <left/>
      <right style="thin">
        <color theme="3" tint="0.79998168889431442"/>
      </right>
      <top/>
      <bottom/>
      <diagonal/>
    </border>
    <border>
      <left/>
      <right style="thin">
        <color theme="3" tint="0.79998168889431442"/>
      </right>
      <top style="thin">
        <color theme="3" tint="0.79998168889431442"/>
      </top>
      <bottom style="thin">
        <color theme="3" tint="0.79998168889431442"/>
      </bottom>
      <diagonal/>
    </border>
    <border>
      <left/>
      <right style="thin">
        <color theme="3" tint="0.79998168889431442"/>
      </right>
      <top style="thin">
        <color theme="3" tint="0.79998168889431442"/>
      </top>
      <bottom/>
      <diagonal/>
    </border>
    <border>
      <left/>
      <right style="thin">
        <color theme="4" tint="0.79998168889431442"/>
      </right>
      <top style="thin">
        <color theme="4" tint="0.79998168889431442"/>
      </top>
      <bottom style="thin">
        <color theme="4" tint="0.79998168889431442"/>
      </bottom>
      <diagonal/>
    </border>
    <border>
      <left/>
      <right style="thin">
        <color theme="3" tint="0.79998168889431442"/>
      </right>
      <top style="thin">
        <color theme="3" tint="0.79998168889431442"/>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4" tint="0.79998168889431442"/>
      </right>
      <top style="thin">
        <color theme="4" tint="0.79998168889431442"/>
      </top>
      <bottom style="thin">
        <color theme="4" tint="0.79998168889431442"/>
      </bottom>
      <diagonal/>
    </border>
    <border>
      <left style="thin">
        <color theme="4" tint="0.79998168889431442"/>
      </left>
      <right style="thin">
        <color indexed="64"/>
      </right>
      <top style="thin">
        <color theme="4" tint="0.79998168889431442"/>
      </top>
      <bottom style="thin">
        <color theme="4" tint="0.79998168889431442"/>
      </bottom>
      <diagonal/>
    </border>
    <border>
      <left style="thin">
        <color theme="3" tint="0.79998168889431442"/>
      </left>
      <right/>
      <top style="medium">
        <color indexed="64"/>
      </top>
      <bottom/>
      <diagonal/>
    </border>
    <border>
      <left style="thin">
        <color theme="3" tint="0.79998168889431442"/>
      </left>
      <right/>
      <top/>
      <bottom/>
      <diagonal/>
    </border>
    <border>
      <left style="thin">
        <color theme="3" tint="0.79998168889431442"/>
      </left>
      <right/>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style="thin">
        <color theme="3" tint="0.79998168889431442"/>
      </left>
      <right/>
      <top style="thin">
        <color theme="3" tint="0.79998168889431442"/>
      </top>
      <bottom/>
      <diagonal/>
    </border>
    <border>
      <left style="thin">
        <color theme="4" tint="0.79998168889431442"/>
      </left>
      <right/>
      <top style="thin">
        <color theme="4" tint="0.79998168889431442"/>
      </top>
      <bottom style="thin">
        <color theme="4" tint="0.79998168889431442"/>
      </bottom>
      <diagonal/>
    </border>
    <border>
      <left style="thin">
        <color theme="3" tint="0.79998168889431442"/>
      </left>
      <right/>
      <top style="thin">
        <color theme="3" tint="0.79998168889431442"/>
      </top>
      <bottom style="medium">
        <color indexed="64"/>
      </bottom>
      <diagonal/>
    </border>
    <border>
      <left/>
      <right style="thin">
        <color indexed="64"/>
      </right>
      <top style="medium">
        <color indexed="64"/>
      </top>
      <bottom/>
      <diagonal/>
    </border>
    <border>
      <left style="thin">
        <color theme="4" tint="0.79998168889431442"/>
      </left>
      <right style="medium">
        <color indexed="64"/>
      </right>
      <top style="thin">
        <color theme="4" tint="0.79998168889431442"/>
      </top>
      <bottom style="thin">
        <color theme="4" tint="0.79998168889431442"/>
      </bottom>
      <diagonal/>
    </border>
    <border>
      <left/>
      <right style="medium">
        <color indexed="64"/>
      </right>
      <top/>
      <bottom style="medium">
        <color indexed="64"/>
      </bottom>
      <diagonal/>
    </border>
    <border>
      <left/>
      <right style="thin">
        <color theme="3" tint="0.79998168889431442"/>
      </right>
      <top/>
      <bottom style="medium">
        <color indexed="64"/>
      </bottom>
      <diagonal/>
    </border>
    <border>
      <left style="thin">
        <color theme="3" tint="0.79998168889431442"/>
      </left>
      <right style="thin">
        <color theme="3" tint="0.79998168889431442"/>
      </right>
      <top/>
      <bottom style="medium">
        <color indexed="64"/>
      </bottom>
      <diagonal/>
    </border>
    <border>
      <left style="thin">
        <color theme="3" tint="0.79998168889431442"/>
      </left>
      <right style="thin">
        <color indexed="64"/>
      </right>
      <top/>
      <bottom style="medium">
        <color indexed="64"/>
      </bottom>
      <diagonal/>
    </border>
    <border>
      <left style="thin">
        <color indexed="64"/>
      </left>
      <right style="thin">
        <color theme="3" tint="0.79998168889431442"/>
      </right>
      <top/>
      <bottom style="medium">
        <color indexed="64"/>
      </bottom>
      <diagonal/>
    </border>
    <border>
      <left/>
      <right style="thin">
        <color indexed="64"/>
      </right>
      <top style="thin">
        <color indexed="64"/>
      </top>
      <bottom style="thin">
        <color theme="3" tint="0.79998168889431442"/>
      </bottom>
      <diagonal/>
    </border>
    <border>
      <left style="thin">
        <color indexed="64"/>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thin">
        <color indexed="64"/>
      </right>
      <top style="thin">
        <color theme="4" tint="0.79998168889431442"/>
      </top>
      <bottom style="medium">
        <color indexed="64"/>
      </bottom>
      <diagonal/>
    </border>
    <border>
      <left/>
      <right style="thin">
        <color theme="4" tint="0.79998168889431442"/>
      </right>
      <top style="thin">
        <color theme="4" tint="0.79998168889431442"/>
      </top>
      <bottom style="medium">
        <color indexed="64"/>
      </bottom>
      <diagonal/>
    </border>
    <border>
      <left style="thin">
        <color theme="4" tint="0.79998168889431442"/>
      </left>
      <right/>
      <top style="thin">
        <color theme="4" tint="0.79998168889431442"/>
      </top>
      <bottom style="medium">
        <color indexed="64"/>
      </bottom>
      <diagonal/>
    </border>
    <border>
      <left style="medium">
        <color indexed="64"/>
      </left>
      <right style="thin">
        <color indexed="64"/>
      </right>
      <top/>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medium">
        <color indexed="64"/>
      </bottom>
      <diagonal/>
    </border>
  </borders>
  <cellStyleXfs count="5">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643">
    <xf numFmtId="0" fontId="0" fillId="0" borderId="0" xfId="0"/>
    <xf numFmtId="0" fontId="1" fillId="0" borderId="0" xfId="1" applyFont="1" applyAlignment="1">
      <alignment horizontal="center"/>
    </xf>
    <xf numFmtId="0" fontId="2" fillId="0" borderId="0" xfId="1" applyFont="1" applyAlignment="1"/>
    <xf numFmtId="0" fontId="1" fillId="0" borderId="0" xfId="1" applyFont="1"/>
    <xf numFmtId="164" fontId="7" fillId="0" borderId="0" xfId="1" applyNumberFormat="1" applyFont="1" applyFill="1" applyBorder="1" applyAlignment="1">
      <alignment horizontal="center"/>
    </xf>
    <xf numFmtId="0" fontId="7" fillId="0" borderId="0" xfId="1" applyFont="1" applyFill="1" applyBorder="1" applyAlignment="1">
      <alignment horizontal="center"/>
    </xf>
    <xf numFmtId="164" fontId="1" fillId="0" borderId="0" xfId="1" applyNumberFormat="1" applyFont="1"/>
    <xf numFmtId="0" fontId="3" fillId="3" borderId="6" xfId="0" applyFont="1" applyFill="1" applyBorder="1"/>
    <xf numFmtId="0" fontId="10" fillId="0" borderId="0" xfId="0" applyFont="1"/>
    <xf numFmtId="0" fontId="10" fillId="0" borderId="0" xfId="0" applyFont="1" applyAlignment="1">
      <alignment horizontal="center"/>
    </xf>
    <xf numFmtId="0" fontId="2" fillId="0" borderId="0" xfId="1" applyFont="1" applyAlignment="1" applyProtection="1">
      <protection locked="0"/>
    </xf>
    <xf numFmtId="0" fontId="1" fillId="0" borderId="0" xfId="1" applyFont="1" applyProtection="1">
      <protection locked="0"/>
    </xf>
    <xf numFmtId="164" fontId="1" fillId="0" borderId="0" xfId="1" applyNumberFormat="1" applyFont="1" applyProtection="1">
      <protection locked="0"/>
    </xf>
    <xf numFmtId="164" fontId="1" fillId="0" borderId="2" xfId="1" applyNumberFormat="1" applyFont="1" applyBorder="1" applyProtection="1">
      <protection locked="0"/>
    </xf>
    <xf numFmtId="0" fontId="1" fillId="0" borderId="0" xfId="1" applyFont="1" applyBorder="1" applyProtection="1">
      <protection locked="0"/>
    </xf>
    <xf numFmtId="0" fontId="3" fillId="2" borderId="4" xfId="1" applyFont="1" applyFill="1" applyBorder="1" applyAlignment="1" applyProtection="1">
      <alignment horizontal="center"/>
      <protection locked="0"/>
    </xf>
    <xf numFmtId="0" fontId="3" fillId="2" borderId="4" xfId="1" applyFont="1" applyFill="1" applyBorder="1" applyProtection="1">
      <protection locked="0"/>
    </xf>
    <xf numFmtId="164" fontId="3" fillId="2" borderId="19" xfId="1" applyNumberFormat="1" applyFont="1" applyFill="1" applyBorder="1" applyAlignment="1" applyProtection="1">
      <alignment horizontal="center"/>
      <protection locked="0"/>
    </xf>
    <xf numFmtId="164" fontId="3" fillId="2" borderId="20" xfId="1" applyNumberFormat="1" applyFont="1" applyFill="1" applyBorder="1" applyAlignment="1" applyProtection="1">
      <alignment horizontal="center"/>
      <protection locked="0"/>
    </xf>
    <xf numFmtId="164" fontId="3" fillId="2" borderId="21" xfId="1" applyNumberFormat="1" applyFont="1" applyFill="1" applyBorder="1" applyAlignment="1" applyProtection="1">
      <alignment horizontal="center"/>
      <protection locked="0"/>
    </xf>
    <xf numFmtId="164" fontId="1" fillId="0" borderId="0" xfId="1" applyNumberFormat="1" applyFont="1" applyBorder="1" applyProtection="1">
      <protection locked="0"/>
    </xf>
    <xf numFmtId="0" fontId="3" fillId="5" borderId="0" xfId="1" applyFont="1" applyFill="1" applyBorder="1" applyProtection="1">
      <protection locked="0"/>
    </xf>
    <xf numFmtId="164" fontId="1" fillId="0" borderId="19" xfId="1" applyNumberFormat="1" applyFont="1" applyBorder="1" applyProtection="1">
      <protection locked="0"/>
    </xf>
    <xf numFmtId="164" fontId="4" fillId="5" borderId="4" xfId="1" applyNumberFormat="1" applyFont="1" applyFill="1" applyBorder="1" applyProtection="1">
      <protection locked="0"/>
    </xf>
    <xf numFmtId="164" fontId="4" fillId="5" borderId="0" xfId="1" applyNumberFormat="1" applyFont="1" applyFill="1" applyBorder="1" applyProtection="1">
      <protection locked="0"/>
    </xf>
    <xf numFmtId="164" fontId="4" fillId="5" borderId="5" xfId="1" applyNumberFormat="1" applyFont="1" applyFill="1" applyBorder="1" applyProtection="1">
      <protection locked="0"/>
    </xf>
    <xf numFmtId="0" fontId="2" fillId="0" borderId="10" xfId="1" applyFont="1" applyBorder="1" applyProtection="1">
      <protection locked="0"/>
    </xf>
    <xf numFmtId="164" fontId="1" fillId="0" borderId="22" xfId="1" applyNumberFormat="1" applyFont="1" applyBorder="1" applyProtection="1">
      <protection locked="0"/>
    </xf>
    <xf numFmtId="164" fontId="1" fillId="0" borderId="23" xfId="1" applyNumberFormat="1" applyFont="1" applyBorder="1" applyProtection="1">
      <protection locked="0"/>
    </xf>
    <xf numFmtId="164" fontId="1" fillId="0" borderId="24" xfId="1" applyNumberFormat="1" applyFont="1" applyBorder="1" applyProtection="1">
      <protection locked="0"/>
    </xf>
    <xf numFmtId="0" fontId="2" fillId="0" borderId="13" xfId="1" applyFont="1" applyBorder="1" applyProtection="1">
      <protection locked="0"/>
    </xf>
    <xf numFmtId="164" fontId="1" fillId="0" borderId="25" xfId="1" applyNumberFormat="1" applyFont="1" applyBorder="1" applyProtection="1">
      <protection locked="0"/>
    </xf>
    <xf numFmtId="164" fontId="1" fillId="0" borderId="26" xfId="1" applyNumberFormat="1" applyFont="1" applyBorder="1" applyProtection="1">
      <protection locked="0"/>
    </xf>
    <xf numFmtId="164" fontId="1" fillId="0" borderId="27" xfId="1" applyNumberFormat="1" applyFont="1" applyBorder="1" applyProtection="1">
      <protection locked="0"/>
    </xf>
    <xf numFmtId="0" fontId="2" fillId="0" borderId="0" xfId="1" applyFont="1" applyFill="1" applyBorder="1" applyProtection="1">
      <protection locked="0"/>
    </xf>
    <xf numFmtId="164" fontId="2" fillId="0" borderId="19" xfId="1" applyNumberFormat="1" applyFont="1" applyFill="1" applyBorder="1" applyProtection="1">
      <protection locked="0"/>
    </xf>
    <xf numFmtId="164" fontId="2" fillId="0" borderId="20" xfId="1" applyNumberFormat="1" applyFont="1" applyFill="1" applyBorder="1" applyProtection="1">
      <protection locked="0"/>
    </xf>
    <xf numFmtId="164" fontId="2" fillId="0" borderId="21" xfId="1" applyNumberFormat="1" applyFont="1" applyFill="1" applyBorder="1" applyProtection="1">
      <protection locked="0"/>
    </xf>
    <xf numFmtId="164" fontId="8" fillId="0" borderId="4" xfId="1" applyNumberFormat="1" applyFont="1" applyFill="1" applyBorder="1" applyProtection="1">
      <protection locked="0"/>
    </xf>
    <xf numFmtId="164" fontId="8" fillId="0" borderId="0" xfId="1" applyNumberFormat="1" applyFont="1" applyFill="1" applyBorder="1" applyProtection="1">
      <protection locked="0"/>
    </xf>
    <xf numFmtId="164" fontId="8" fillId="0" borderId="5" xfId="1" applyNumberFormat="1" applyFont="1" applyFill="1" applyBorder="1" applyProtection="1">
      <protection locked="0"/>
    </xf>
    <xf numFmtId="164" fontId="1" fillId="0" borderId="0" xfId="1" applyNumberFormat="1" applyFont="1" applyFill="1" applyBorder="1" applyProtection="1">
      <protection locked="0"/>
    </xf>
    <xf numFmtId="0" fontId="1" fillId="0" borderId="0" xfId="1" applyFont="1" applyFill="1" applyProtection="1">
      <protection locked="0"/>
    </xf>
    <xf numFmtId="0" fontId="9" fillId="0" borderId="0" xfId="1" applyFont="1" applyFill="1" applyBorder="1" applyProtection="1">
      <protection locked="0"/>
    </xf>
    <xf numFmtId="0" fontId="1" fillId="0" borderId="10" xfId="1" applyFont="1" applyBorder="1" applyProtection="1">
      <protection locked="0"/>
    </xf>
    <xf numFmtId="0" fontId="1" fillId="0" borderId="13" xfId="1" applyFont="1" applyBorder="1" applyProtection="1">
      <protection locked="0"/>
    </xf>
    <xf numFmtId="164" fontId="1" fillId="0" borderId="29" xfId="1" applyNumberFormat="1" applyFont="1" applyBorder="1" applyProtection="1">
      <protection locked="0"/>
    </xf>
    <xf numFmtId="164" fontId="1" fillId="0" borderId="30" xfId="1" applyNumberFormat="1" applyFont="1" applyBorder="1" applyProtection="1">
      <protection locked="0"/>
    </xf>
    <xf numFmtId="164" fontId="1" fillId="0" borderId="28" xfId="1" applyNumberFormat="1" applyFont="1" applyBorder="1" applyProtection="1">
      <protection locked="0"/>
    </xf>
    <xf numFmtId="9" fontId="1" fillId="0" borderId="22" xfId="3" applyFont="1" applyBorder="1" applyProtection="1">
      <protection locked="0"/>
    </xf>
    <xf numFmtId="9" fontId="1" fillId="0" borderId="23" xfId="3" applyFont="1" applyBorder="1" applyProtection="1">
      <protection locked="0"/>
    </xf>
    <xf numFmtId="9" fontId="1" fillId="0" borderId="24" xfId="3" applyFont="1" applyBorder="1" applyProtection="1">
      <protection locked="0"/>
    </xf>
    <xf numFmtId="164" fontId="1" fillId="0" borderId="32" xfId="1" applyNumberFormat="1" applyFont="1" applyBorder="1" applyProtection="1">
      <protection locked="0"/>
    </xf>
    <xf numFmtId="0" fontId="1" fillId="0" borderId="0" xfId="1" applyFont="1" applyAlignment="1" applyProtection="1">
      <alignment horizontal="center"/>
      <protection locked="0"/>
    </xf>
    <xf numFmtId="164" fontId="1" fillId="0" borderId="23" xfId="1" applyNumberFormat="1" applyFont="1" applyBorder="1" applyProtection="1"/>
    <xf numFmtId="164" fontId="1" fillId="0" borderId="22" xfId="1" applyNumberFormat="1" applyFont="1" applyBorder="1" applyProtection="1"/>
    <xf numFmtId="164" fontId="8" fillId="0" borderId="0" xfId="1" applyNumberFormat="1" applyFont="1" applyFill="1" applyBorder="1" applyProtection="1"/>
    <xf numFmtId="164" fontId="1" fillId="0" borderId="26" xfId="1" applyNumberFormat="1" applyFont="1" applyBorder="1" applyProtection="1"/>
    <xf numFmtId="164" fontId="1" fillId="0" borderId="25" xfId="1" applyNumberFormat="1" applyFont="1" applyBorder="1" applyProtection="1"/>
    <xf numFmtId="164" fontId="1" fillId="0" borderId="29" xfId="1" applyNumberFormat="1" applyFont="1" applyBorder="1" applyProtection="1"/>
    <xf numFmtId="164" fontId="1" fillId="0" borderId="30" xfId="1" applyNumberFormat="1" applyFont="1" applyBorder="1" applyProtection="1"/>
    <xf numFmtId="164" fontId="1" fillId="0" borderId="28" xfId="1" applyNumberFormat="1" applyFont="1" applyBorder="1" applyProtection="1"/>
    <xf numFmtId="164" fontId="3" fillId="5" borderId="19" xfId="1" applyNumberFormat="1" applyFont="1" applyFill="1" applyBorder="1" applyProtection="1"/>
    <xf numFmtId="164" fontId="3" fillId="5" borderId="20" xfId="1" applyNumberFormat="1" applyFont="1" applyFill="1" applyBorder="1" applyProtection="1"/>
    <xf numFmtId="164" fontId="3" fillId="5" borderId="21" xfId="1" applyNumberFormat="1" applyFont="1" applyFill="1" applyBorder="1" applyProtection="1"/>
    <xf numFmtId="164" fontId="1" fillId="0" borderId="0" xfId="1" applyNumberFormat="1" applyFont="1" applyBorder="1" applyProtection="1"/>
    <xf numFmtId="164" fontId="1" fillId="0" borderId="33" xfId="1" applyNumberFormat="1" applyFont="1" applyBorder="1" applyProtection="1"/>
    <xf numFmtId="164" fontId="1" fillId="0" borderId="34" xfId="1" applyNumberFormat="1" applyFont="1" applyBorder="1" applyProtection="1"/>
    <xf numFmtId="0" fontId="12" fillId="5" borderId="55" xfId="1" applyFont="1" applyFill="1" applyBorder="1" applyAlignment="1" applyProtection="1">
      <alignment horizontal="left"/>
      <protection locked="0"/>
    </xf>
    <xf numFmtId="164" fontId="1" fillId="5" borderId="57" xfId="1" applyNumberFormat="1" applyFont="1" applyFill="1" applyBorder="1" applyProtection="1">
      <protection locked="0"/>
    </xf>
    <xf numFmtId="0" fontId="1" fillId="0" borderId="16" xfId="1" applyFont="1" applyBorder="1" applyProtection="1">
      <protection locked="0"/>
    </xf>
    <xf numFmtId="164" fontId="4" fillId="5" borderId="4" xfId="1" applyNumberFormat="1" applyFont="1" applyFill="1" applyBorder="1" applyProtection="1"/>
    <xf numFmtId="164" fontId="4" fillId="5" borderId="0" xfId="1" applyNumberFormat="1" applyFont="1" applyFill="1" applyBorder="1" applyProtection="1"/>
    <xf numFmtId="164" fontId="4" fillId="5" borderId="5" xfId="1" applyNumberFormat="1" applyFont="1" applyFill="1" applyBorder="1" applyProtection="1"/>
    <xf numFmtId="164" fontId="2" fillId="0" borderId="19" xfId="1" applyNumberFormat="1" applyFont="1" applyFill="1" applyBorder="1" applyProtection="1"/>
    <xf numFmtId="164" fontId="2" fillId="0" borderId="20" xfId="1" applyNumberFormat="1" applyFont="1" applyFill="1" applyBorder="1" applyProtection="1"/>
    <xf numFmtId="164" fontId="2" fillId="0" borderId="21" xfId="1" applyNumberFormat="1" applyFont="1" applyFill="1" applyBorder="1" applyProtection="1"/>
    <xf numFmtId="164" fontId="8" fillId="0" borderId="4" xfId="1" applyNumberFormat="1" applyFont="1" applyFill="1" applyBorder="1" applyProtection="1"/>
    <xf numFmtId="164" fontId="8" fillId="0" borderId="5" xfId="1" applyNumberFormat="1" applyFont="1" applyFill="1" applyBorder="1" applyProtection="1"/>
    <xf numFmtId="164" fontId="1" fillId="0" borderId="0" xfId="1" applyNumberFormat="1" applyFont="1" applyFill="1" applyBorder="1" applyProtection="1"/>
    <xf numFmtId="0" fontId="1" fillId="5" borderId="57" xfId="1" applyFont="1" applyFill="1" applyBorder="1" applyProtection="1">
      <protection locked="0"/>
    </xf>
    <xf numFmtId="164" fontId="1" fillId="5" borderId="57" xfId="1" applyNumberFormat="1" applyFont="1" applyFill="1" applyBorder="1" applyAlignment="1" applyProtection="1">
      <alignment horizontal="center"/>
      <protection locked="0"/>
    </xf>
    <xf numFmtId="164" fontId="1" fillId="5" borderId="56" xfId="1" applyNumberFormat="1" applyFont="1" applyFill="1" applyBorder="1" applyProtection="1">
      <protection locked="0"/>
    </xf>
    <xf numFmtId="164" fontId="4" fillId="0" borderId="0" xfId="1" applyNumberFormat="1" applyFont="1" applyProtection="1">
      <protection locked="0"/>
    </xf>
    <xf numFmtId="0" fontId="4" fillId="5" borderId="5" xfId="1" applyFont="1" applyFill="1" applyBorder="1" applyAlignment="1" applyProtection="1">
      <alignment horizontal="center"/>
      <protection locked="0"/>
    </xf>
    <xf numFmtId="0" fontId="1" fillId="0" borderId="5" xfId="1" applyFont="1" applyBorder="1" applyAlignment="1" applyProtection="1">
      <alignment horizontal="center"/>
      <protection locked="0"/>
    </xf>
    <xf numFmtId="0" fontId="1" fillId="0" borderId="11" xfId="1" applyFont="1" applyBorder="1" applyAlignment="1" applyProtection="1">
      <alignment horizontal="center"/>
      <protection locked="0"/>
    </xf>
    <xf numFmtId="0" fontId="1" fillId="0" borderId="14" xfId="1" applyFont="1" applyBorder="1" applyAlignment="1" applyProtection="1">
      <alignment horizontal="center"/>
      <protection locked="0"/>
    </xf>
    <xf numFmtId="0" fontId="1" fillId="0" borderId="5" xfId="1" applyFont="1" applyFill="1" applyBorder="1" applyAlignment="1" applyProtection="1">
      <alignment horizontal="center"/>
      <protection locked="0"/>
    </xf>
    <xf numFmtId="0" fontId="6" fillId="0" borderId="5" xfId="1" applyFont="1" applyFill="1" applyBorder="1" applyAlignment="1" applyProtection="1">
      <alignment horizontal="center"/>
      <protection locked="0"/>
    </xf>
    <xf numFmtId="0" fontId="4" fillId="2" borderId="53" xfId="1" applyFont="1" applyFill="1" applyBorder="1" applyAlignment="1" applyProtection="1">
      <alignment horizontal="center"/>
      <protection locked="0"/>
    </xf>
    <xf numFmtId="0" fontId="3" fillId="2" borderId="53" xfId="1" applyFont="1" applyFill="1" applyBorder="1" applyProtection="1">
      <protection locked="0"/>
    </xf>
    <xf numFmtId="164" fontId="3" fillId="2" borderId="37" xfId="1" applyNumberFormat="1" applyFont="1" applyFill="1" applyBorder="1" applyAlignment="1" applyProtection="1">
      <alignment horizontal="center"/>
      <protection locked="0"/>
    </xf>
    <xf numFmtId="164" fontId="3" fillId="2" borderId="38" xfId="1" applyNumberFormat="1" applyFont="1" applyFill="1" applyBorder="1" applyAlignment="1" applyProtection="1">
      <alignment horizontal="center"/>
      <protection locked="0"/>
    </xf>
    <xf numFmtId="164" fontId="3" fillId="2" borderId="39" xfId="1" applyNumberFormat="1" applyFont="1" applyFill="1" applyBorder="1" applyAlignment="1" applyProtection="1">
      <alignment horizontal="center"/>
      <protection locked="0"/>
    </xf>
    <xf numFmtId="164" fontId="1" fillId="0" borderId="36" xfId="1" applyNumberFormat="1" applyFont="1" applyBorder="1" applyProtection="1">
      <protection locked="0"/>
    </xf>
    <xf numFmtId="164" fontId="3" fillId="2" borderId="53" xfId="1" applyNumberFormat="1" applyFont="1" applyFill="1" applyBorder="1" applyAlignment="1" applyProtection="1">
      <alignment horizontal="center"/>
      <protection locked="0"/>
    </xf>
    <xf numFmtId="164" fontId="3" fillId="2" borderId="36" xfId="1" applyNumberFormat="1" applyFont="1" applyFill="1" applyBorder="1" applyAlignment="1" applyProtection="1">
      <alignment horizontal="center"/>
      <protection locked="0"/>
    </xf>
    <xf numFmtId="164" fontId="3" fillId="2" borderId="54" xfId="1" applyNumberFormat="1" applyFont="1" applyFill="1" applyBorder="1" applyAlignment="1" applyProtection="1">
      <alignment horizontal="center"/>
      <protection locked="0"/>
    </xf>
    <xf numFmtId="164" fontId="3" fillId="2" borderId="41" xfId="1" applyNumberFormat="1" applyFont="1" applyFill="1" applyBorder="1" applyAlignment="1" applyProtection="1">
      <alignment horizontal="center"/>
      <protection locked="0"/>
    </xf>
    <xf numFmtId="164" fontId="4" fillId="5" borderId="42" xfId="1" applyNumberFormat="1" applyFont="1" applyFill="1" applyBorder="1" applyProtection="1"/>
    <xf numFmtId="164" fontId="1" fillId="0" borderId="43" xfId="1" applyNumberFormat="1" applyFont="1" applyBorder="1" applyProtection="1"/>
    <xf numFmtId="164" fontId="1" fillId="0" borderId="46" xfId="1" applyNumberFormat="1" applyFont="1" applyBorder="1" applyProtection="1"/>
    <xf numFmtId="164" fontId="3" fillId="5" borderId="41" xfId="1" applyNumberFormat="1" applyFont="1" applyFill="1" applyBorder="1" applyProtection="1"/>
    <xf numFmtId="164" fontId="8" fillId="0" borderId="42" xfId="1" applyNumberFormat="1" applyFont="1" applyFill="1" applyBorder="1" applyProtection="1"/>
    <xf numFmtId="164" fontId="1" fillId="0" borderId="45" xfId="1" applyNumberFormat="1" applyFont="1" applyBorder="1" applyProtection="1"/>
    <xf numFmtId="164" fontId="1" fillId="0" borderId="44" xfId="1" applyNumberFormat="1" applyFont="1" applyBorder="1" applyProtection="1"/>
    <xf numFmtId="164" fontId="4" fillId="5" borderId="42" xfId="1" applyNumberFormat="1" applyFont="1" applyFill="1" applyBorder="1" applyProtection="1">
      <protection locked="0"/>
    </xf>
    <xf numFmtId="164" fontId="8" fillId="0" borderId="42" xfId="1" applyNumberFormat="1" applyFont="1" applyFill="1" applyBorder="1" applyProtection="1">
      <protection locked="0"/>
    </xf>
    <xf numFmtId="0" fontId="1" fillId="0" borderId="51" xfId="1" applyFont="1" applyBorder="1" applyProtection="1">
      <protection locked="0"/>
    </xf>
    <xf numFmtId="164" fontId="1" fillId="0" borderId="48" xfId="1" applyNumberFormat="1" applyFont="1" applyBorder="1" applyProtection="1">
      <protection locked="0"/>
    </xf>
    <xf numFmtId="164" fontId="1" fillId="0" borderId="49" xfId="1" applyNumberFormat="1" applyFont="1" applyBorder="1" applyProtection="1">
      <protection locked="0"/>
    </xf>
    <xf numFmtId="164" fontId="1" fillId="0" borderId="50" xfId="1" applyNumberFormat="1" applyFont="1" applyBorder="1" applyProtection="1">
      <protection locked="0"/>
    </xf>
    <xf numFmtId="164" fontId="8" fillId="0" borderId="51" xfId="1" applyNumberFormat="1" applyFont="1" applyFill="1" applyBorder="1" applyProtection="1">
      <protection locked="0"/>
    </xf>
    <xf numFmtId="0" fontId="4" fillId="0" borderId="0" xfId="1" applyFont="1" applyAlignment="1" applyProtection="1">
      <alignment horizontal="center"/>
      <protection locked="0"/>
    </xf>
    <xf numFmtId="0" fontId="1" fillId="0" borderId="0" xfId="1" applyFont="1" applyAlignment="1" applyProtection="1">
      <alignment horizontal="left"/>
      <protection locked="0"/>
    </xf>
    <xf numFmtId="164" fontId="1" fillId="0" borderId="45" xfId="1" applyNumberFormat="1" applyFont="1" applyBorder="1" applyProtection="1">
      <protection locked="0"/>
    </xf>
    <xf numFmtId="164" fontId="1" fillId="0" borderId="4" xfId="1" applyNumberFormat="1" applyFont="1" applyBorder="1" applyProtection="1"/>
    <xf numFmtId="164" fontId="1" fillId="0" borderId="42" xfId="1" applyNumberFormat="1" applyFont="1" applyBorder="1" applyProtection="1"/>
    <xf numFmtId="164" fontId="1" fillId="0" borderId="4" xfId="1" applyNumberFormat="1" applyFont="1" applyBorder="1" applyProtection="1">
      <protection locked="0"/>
    </xf>
    <xf numFmtId="164" fontId="1" fillId="0" borderId="5" xfId="1" applyNumberFormat="1" applyFont="1" applyBorder="1" applyProtection="1">
      <protection locked="0"/>
    </xf>
    <xf numFmtId="164" fontId="1" fillId="0" borderId="42" xfId="1" applyNumberFormat="1" applyFont="1" applyBorder="1" applyProtection="1">
      <protection locked="0"/>
    </xf>
    <xf numFmtId="0" fontId="3" fillId="3" borderId="6" xfId="0" applyFont="1" applyFill="1" applyBorder="1" applyAlignment="1">
      <alignment horizontal="center"/>
    </xf>
    <xf numFmtId="0" fontId="0" fillId="0" borderId="6" xfId="0" applyFill="1" applyBorder="1"/>
    <xf numFmtId="0" fontId="1" fillId="0" borderId="6" xfId="1" applyFont="1" applyFill="1" applyBorder="1" applyAlignment="1" applyProtection="1">
      <alignment horizontal="center"/>
      <protection locked="0"/>
    </xf>
    <xf numFmtId="0" fontId="1" fillId="0" borderId="6" xfId="1" applyFont="1" applyFill="1" applyBorder="1" applyProtection="1">
      <protection locked="0"/>
    </xf>
    <xf numFmtId="0" fontId="11" fillId="7" borderId="6" xfId="0" applyFont="1" applyFill="1" applyBorder="1"/>
    <xf numFmtId="164" fontId="1" fillId="5" borderId="36" xfId="1" applyNumberFormat="1" applyFont="1" applyFill="1" applyBorder="1" applyAlignment="1" applyProtection="1">
      <alignment horizontal="center"/>
      <protection locked="0"/>
    </xf>
    <xf numFmtId="164" fontId="1" fillId="0" borderId="1" xfId="1" applyNumberFormat="1" applyFont="1" applyBorder="1" applyProtection="1">
      <protection locked="0"/>
    </xf>
    <xf numFmtId="164" fontId="1" fillId="0" borderId="3" xfId="1" applyNumberFormat="1" applyFont="1" applyBorder="1" applyProtection="1">
      <protection locked="0"/>
    </xf>
    <xf numFmtId="164" fontId="1" fillId="0" borderId="63" xfId="1" applyNumberFormat="1" applyFont="1" applyBorder="1" applyProtection="1">
      <protection locked="0"/>
    </xf>
    <xf numFmtId="164" fontId="1" fillId="0" borderId="64" xfId="1" applyNumberFormat="1" applyFont="1" applyBorder="1" applyProtection="1">
      <protection locked="0"/>
    </xf>
    <xf numFmtId="164" fontId="1" fillId="5" borderId="36" xfId="1" applyNumberFormat="1" applyFont="1" applyFill="1" applyBorder="1" applyProtection="1">
      <protection locked="0"/>
    </xf>
    <xf numFmtId="0" fontId="1" fillId="0" borderId="0" xfId="1" applyFont="1" applyAlignment="1" applyProtection="1">
      <alignment horizontal="center"/>
    </xf>
    <xf numFmtId="164" fontId="1" fillId="5" borderId="57" xfId="1" applyNumberFormat="1" applyFont="1" applyFill="1" applyBorder="1" applyProtection="1"/>
    <xf numFmtId="164" fontId="1" fillId="5" borderId="56" xfId="1" applyNumberFormat="1" applyFont="1" applyFill="1" applyBorder="1" applyProtection="1"/>
    <xf numFmtId="164" fontId="4" fillId="0" borderId="0" xfId="1" applyNumberFormat="1" applyFont="1" applyProtection="1"/>
    <xf numFmtId="164" fontId="1" fillId="0" borderId="0" xfId="1" applyNumberFormat="1" applyFont="1" applyProtection="1"/>
    <xf numFmtId="0" fontId="13" fillId="6" borderId="60" xfId="1" applyFont="1" applyFill="1" applyBorder="1" applyAlignment="1" applyProtection="1">
      <alignment horizontal="center"/>
    </xf>
    <xf numFmtId="0" fontId="14" fillId="6" borderId="61" xfId="1" applyFont="1" applyFill="1" applyBorder="1" applyAlignment="1" applyProtection="1">
      <alignment horizontal="center"/>
    </xf>
    <xf numFmtId="0" fontId="13" fillId="6" borderId="61" xfId="1" applyFont="1" applyFill="1" applyBorder="1" applyAlignment="1" applyProtection="1">
      <alignment horizontal="center"/>
    </xf>
    <xf numFmtId="0" fontId="14" fillId="6" borderId="62" xfId="1" applyFont="1" applyFill="1" applyBorder="1" applyAlignment="1" applyProtection="1">
      <alignment horizontal="center"/>
    </xf>
    <xf numFmtId="0" fontId="1" fillId="0" borderId="0" xfId="1" applyFont="1" applyAlignment="1" applyProtection="1">
      <alignment horizontal="left"/>
    </xf>
    <xf numFmtId="0" fontId="4" fillId="0" borderId="0" xfId="1" applyFont="1" applyAlignment="1" applyProtection="1">
      <alignment horizontal="left"/>
    </xf>
    <xf numFmtId="0" fontId="1" fillId="0" borderId="0" xfId="1" applyFont="1" applyProtection="1"/>
    <xf numFmtId="0" fontId="1" fillId="0" borderId="0" xfId="1" applyFont="1" applyBorder="1" applyAlignment="1" applyProtection="1">
      <alignment wrapText="1"/>
      <protection locked="0"/>
    </xf>
    <xf numFmtId="0" fontId="3" fillId="2" borderId="4" xfId="1" applyFont="1" applyFill="1" applyBorder="1" applyAlignment="1" applyProtection="1">
      <alignment horizontal="center" wrapText="1"/>
      <protection locked="0"/>
    </xf>
    <xf numFmtId="0" fontId="3" fillId="2" borderId="4" xfId="1" applyFont="1" applyFill="1" applyBorder="1" applyAlignment="1" applyProtection="1">
      <alignment wrapText="1"/>
      <protection locked="0"/>
    </xf>
    <xf numFmtId="164" fontId="3" fillId="2" borderId="19" xfId="1" applyNumberFormat="1" applyFont="1" applyFill="1" applyBorder="1" applyAlignment="1" applyProtection="1">
      <alignment horizontal="center" wrapText="1"/>
      <protection locked="0"/>
    </xf>
    <xf numFmtId="164" fontId="3" fillId="2" borderId="20" xfId="1" applyNumberFormat="1" applyFont="1" applyFill="1" applyBorder="1" applyAlignment="1" applyProtection="1">
      <alignment horizontal="center" wrapText="1"/>
      <protection locked="0"/>
    </xf>
    <xf numFmtId="164" fontId="3" fillId="2" borderId="21" xfId="1" applyNumberFormat="1" applyFont="1" applyFill="1" applyBorder="1" applyAlignment="1" applyProtection="1">
      <alignment horizontal="center" wrapText="1"/>
      <protection locked="0"/>
    </xf>
    <xf numFmtId="164" fontId="1" fillId="0" borderId="0" xfId="1" applyNumberFormat="1" applyFont="1" applyBorder="1" applyAlignment="1" applyProtection="1">
      <alignment wrapText="1"/>
      <protection locked="0"/>
    </xf>
    <xf numFmtId="164" fontId="3" fillId="2" borderId="41" xfId="1" applyNumberFormat="1" applyFont="1" applyFill="1" applyBorder="1" applyAlignment="1" applyProtection="1">
      <alignment horizontal="center" wrapText="1"/>
      <protection locked="0"/>
    </xf>
    <xf numFmtId="0" fontId="14" fillId="0" borderId="0" xfId="1" applyFont="1" applyAlignment="1" applyProtection="1">
      <alignment horizontal="center"/>
      <protection locked="0"/>
    </xf>
    <xf numFmtId="0" fontId="1" fillId="7" borderId="11" xfId="1" applyFont="1" applyFill="1" applyBorder="1" applyAlignment="1" applyProtection="1">
      <alignment horizontal="center"/>
      <protection locked="0"/>
    </xf>
    <xf numFmtId="0" fontId="1" fillId="7" borderId="10" xfId="1" applyFont="1" applyFill="1" applyBorder="1" applyProtection="1">
      <protection locked="0"/>
    </xf>
    <xf numFmtId="164" fontId="1" fillId="7" borderId="22" xfId="1" applyNumberFormat="1" applyFont="1" applyFill="1" applyBorder="1" applyProtection="1"/>
    <xf numFmtId="164" fontId="1" fillId="7" borderId="23" xfId="1" applyNumberFormat="1" applyFont="1" applyFill="1" applyBorder="1" applyProtection="1"/>
    <xf numFmtId="164" fontId="1" fillId="7" borderId="24" xfId="1" applyNumberFormat="1" applyFont="1" applyFill="1" applyBorder="1" applyProtection="1"/>
    <xf numFmtId="164" fontId="8" fillId="7" borderId="0" xfId="1" applyNumberFormat="1" applyFont="1" applyFill="1" applyBorder="1" applyProtection="1"/>
    <xf numFmtId="164" fontId="1" fillId="7" borderId="45" xfId="1" applyNumberFormat="1" applyFont="1" applyFill="1" applyBorder="1" applyProtection="1"/>
    <xf numFmtId="0" fontId="1" fillId="7" borderId="13" xfId="1" applyFont="1" applyFill="1" applyBorder="1" applyProtection="1">
      <protection locked="0"/>
    </xf>
    <xf numFmtId="164" fontId="1" fillId="7" borderId="25" xfId="1" applyNumberFormat="1" applyFont="1" applyFill="1" applyBorder="1" applyProtection="1"/>
    <xf numFmtId="164" fontId="1" fillId="7" borderId="26" xfId="1" applyNumberFormat="1" applyFont="1" applyFill="1" applyBorder="1" applyProtection="1"/>
    <xf numFmtId="164" fontId="1" fillId="7" borderId="27" xfId="1" applyNumberFormat="1" applyFont="1" applyFill="1" applyBorder="1" applyProtection="1"/>
    <xf numFmtId="164" fontId="1" fillId="7" borderId="46" xfId="1" applyNumberFormat="1" applyFont="1" applyFill="1" applyBorder="1" applyProtection="1"/>
    <xf numFmtId="164" fontId="1" fillId="7" borderId="28" xfId="1" applyNumberFormat="1" applyFont="1" applyFill="1" applyBorder="1" applyProtection="1"/>
    <xf numFmtId="164" fontId="1" fillId="7" borderId="29" xfId="1" applyNumberFormat="1" applyFont="1" applyFill="1" applyBorder="1" applyProtection="1"/>
    <xf numFmtId="164" fontId="1" fillId="7" borderId="44" xfId="1" applyNumberFormat="1" applyFont="1" applyFill="1" applyBorder="1" applyProtection="1"/>
    <xf numFmtId="164" fontId="1" fillId="7" borderId="30" xfId="1" applyNumberFormat="1" applyFont="1" applyFill="1" applyBorder="1" applyProtection="1"/>
    <xf numFmtId="0" fontId="1" fillId="7" borderId="17" xfId="1" applyFont="1" applyFill="1" applyBorder="1" applyAlignment="1" applyProtection="1">
      <alignment horizontal="center"/>
      <protection locked="0"/>
    </xf>
    <xf numFmtId="0" fontId="1" fillId="7" borderId="16" xfId="1" applyFont="1" applyFill="1" applyBorder="1" applyProtection="1">
      <protection locked="0"/>
    </xf>
    <xf numFmtId="164" fontId="1" fillId="7" borderId="0" xfId="1" applyNumberFormat="1" applyFont="1" applyFill="1" applyBorder="1" applyProtection="1"/>
    <xf numFmtId="164" fontId="1" fillId="7" borderId="19" xfId="1" applyNumberFormat="1" applyFont="1" applyFill="1" applyBorder="1" applyProtection="1"/>
    <xf numFmtId="0" fontId="1" fillId="7" borderId="18" xfId="1" applyFont="1" applyFill="1" applyBorder="1" applyProtection="1">
      <protection locked="0"/>
    </xf>
    <xf numFmtId="0" fontId="1" fillId="7" borderId="59" xfId="1" applyFont="1" applyFill="1" applyBorder="1" applyAlignment="1" applyProtection="1">
      <alignment horizontal="center"/>
      <protection locked="0"/>
    </xf>
    <xf numFmtId="0" fontId="1" fillId="7" borderId="47" xfId="1" applyFont="1" applyFill="1" applyBorder="1" applyProtection="1">
      <protection locked="0"/>
    </xf>
    <xf numFmtId="164" fontId="1" fillId="7" borderId="48" xfId="1" applyNumberFormat="1" applyFont="1" applyFill="1" applyBorder="1" applyProtection="1"/>
    <xf numFmtId="164" fontId="1" fillId="7" borderId="49" xfId="1" applyNumberFormat="1" applyFont="1" applyFill="1" applyBorder="1" applyProtection="1"/>
    <xf numFmtId="164" fontId="1" fillId="7" borderId="50" xfId="1" applyNumberFormat="1" applyFont="1" applyFill="1" applyBorder="1" applyProtection="1"/>
    <xf numFmtId="164" fontId="1" fillId="7" borderId="52" xfId="1" applyNumberFormat="1" applyFont="1" applyFill="1" applyBorder="1" applyProtection="1"/>
    <xf numFmtId="164" fontId="1" fillId="7" borderId="33" xfId="1" applyNumberFormat="1" applyFont="1" applyFill="1" applyBorder="1" applyProtection="1"/>
    <xf numFmtId="164" fontId="1" fillId="7" borderId="34" xfId="1" applyNumberFormat="1" applyFont="1" applyFill="1" applyBorder="1" applyProtection="1"/>
    <xf numFmtId="164" fontId="1" fillId="7" borderId="43" xfId="1" applyNumberFormat="1" applyFont="1" applyFill="1" applyBorder="1" applyProtection="1"/>
    <xf numFmtId="0" fontId="1" fillId="7" borderId="14" xfId="1" applyFont="1" applyFill="1" applyBorder="1" applyAlignment="1" applyProtection="1">
      <alignment horizontal="center"/>
      <protection locked="0"/>
    </xf>
    <xf numFmtId="9" fontId="1" fillId="7" borderId="22" xfId="3" applyFont="1" applyFill="1" applyBorder="1" applyAlignment="1" applyProtection="1">
      <alignment horizontal="center"/>
    </xf>
    <xf numFmtId="9" fontId="1" fillId="7" borderId="23" xfId="3" applyFont="1" applyFill="1" applyBorder="1" applyAlignment="1" applyProtection="1">
      <alignment horizontal="center"/>
    </xf>
    <xf numFmtId="9" fontId="1" fillId="7" borderId="24" xfId="3" applyFont="1" applyFill="1" applyBorder="1" applyAlignment="1" applyProtection="1">
      <alignment horizontal="center"/>
    </xf>
    <xf numFmtId="164" fontId="1" fillId="7" borderId="22" xfId="1" applyNumberFormat="1" applyFont="1" applyFill="1" applyBorder="1" applyAlignment="1" applyProtection="1">
      <alignment horizontal="center"/>
    </xf>
    <xf numFmtId="164" fontId="1" fillId="7" borderId="23" xfId="1" applyNumberFormat="1" applyFont="1" applyFill="1" applyBorder="1" applyAlignment="1" applyProtection="1">
      <alignment horizontal="center"/>
    </xf>
    <xf numFmtId="164" fontId="1" fillId="7" borderId="45" xfId="1" applyNumberFormat="1" applyFont="1" applyFill="1" applyBorder="1" applyAlignment="1" applyProtection="1">
      <alignment horizontal="center"/>
    </xf>
    <xf numFmtId="0" fontId="1" fillId="7" borderId="6" xfId="1" applyFont="1" applyFill="1" applyBorder="1" applyAlignment="1" applyProtection="1">
      <alignment horizontal="center"/>
      <protection locked="0"/>
    </xf>
    <xf numFmtId="0" fontId="1" fillId="7" borderId="6" xfId="1" applyFont="1" applyFill="1" applyBorder="1" applyProtection="1">
      <protection locked="0"/>
    </xf>
    <xf numFmtId="0" fontId="0" fillId="7" borderId="6" xfId="0" applyFill="1" applyBorder="1"/>
    <xf numFmtId="0" fontId="0" fillId="0" borderId="0" xfId="0" applyFont="1" applyAlignment="1">
      <alignment horizontal="left"/>
    </xf>
    <xf numFmtId="0" fontId="11" fillId="0" borderId="0" xfId="0" applyFont="1" applyAlignment="1">
      <alignment horizontal="left"/>
    </xf>
    <xf numFmtId="0" fontId="2" fillId="7" borderId="10" xfId="1" applyFont="1" applyFill="1" applyBorder="1" applyProtection="1">
      <protection locked="0"/>
    </xf>
    <xf numFmtId="0" fontId="2" fillId="7" borderId="13" xfId="1" applyFont="1" applyFill="1" applyBorder="1" applyProtection="1">
      <protection locked="0"/>
    </xf>
    <xf numFmtId="164" fontId="2" fillId="6" borderId="6" xfId="1" applyNumberFormat="1" applyFont="1" applyFill="1" applyBorder="1" applyProtection="1">
      <protection locked="0"/>
    </xf>
    <xf numFmtId="164" fontId="1" fillId="6" borderId="0" xfId="1" applyNumberFormat="1" applyFont="1" applyFill="1" applyProtection="1">
      <protection locked="0"/>
    </xf>
    <xf numFmtId="164" fontId="1" fillId="6" borderId="36" xfId="1" applyNumberFormat="1" applyFont="1" applyFill="1" applyBorder="1" applyProtection="1">
      <protection locked="0"/>
    </xf>
    <xf numFmtId="164" fontId="1" fillId="6" borderId="0" xfId="1" applyNumberFormat="1" applyFont="1" applyFill="1" applyBorder="1" applyProtection="1">
      <protection locked="0"/>
    </xf>
    <xf numFmtId="164" fontId="1" fillId="6" borderId="0" xfId="1" applyNumberFormat="1" applyFont="1" applyFill="1" applyBorder="1" applyAlignment="1" applyProtection="1">
      <alignment wrapText="1"/>
      <protection locked="0"/>
    </xf>
    <xf numFmtId="164" fontId="1" fillId="6" borderId="0" xfId="1" applyNumberFormat="1" applyFont="1" applyFill="1" applyBorder="1" applyProtection="1"/>
    <xf numFmtId="164" fontId="8" fillId="6" borderId="0" xfId="1" applyNumberFormat="1" applyFont="1" applyFill="1" applyBorder="1" applyProtection="1"/>
    <xf numFmtId="164" fontId="1" fillId="6" borderId="0" xfId="1" applyNumberFormat="1" applyFont="1" applyFill="1" applyBorder="1" applyAlignment="1" applyProtection="1">
      <alignment horizontal="center"/>
    </xf>
    <xf numFmtId="164" fontId="8" fillId="6" borderId="0" xfId="1" applyNumberFormat="1" applyFont="1" applyFill="1" applyBorder="1" applyProtection="1">
      <protection locked="0"/>
    </xf>
    <xf numFmtId="164" fontId="1" fillId="6" borderId="51" xfId="1" applyNumberFormat="1" applyFont="1" applyFill="1" applyBorder="1" applyProtection="1"/>
    <xf numFmtId="164" fontId="1" fillId="0" borderId="0" xfId="1" applyNumberFormat="1" applyFont="1" applyFill="1" applyProtection="1">
      <protection locked="0"/>
    </xf>
    <xf numFmtId="164" fontId="1" fillId="0" borderId="36" xfId="1" applyNumberFormat="1" applyFont="1" applyFill="1" applyBorder="1" applyProtection="1">
      <protection locked="0"/>
    </xf>
    <xf numFmtId="164" fontId="1" fillId="0" borderId="0" xfId="1" applyNumberFormat="1" applyFont="1" applyFill="1" applyBorder="1" applyAlignment="1" applyProtection="1">
      <alignment wrapText="1"/>
      <protection locked="0"/>
    </xf>
    <xf numFmtId="164" fontId="1" fillId="6" borderId="0" xfId="1" applyNumberFormat="1" applyFont="1" applyFill="1" applyAlignment="1" applyProtection="1">
      <protection locked="0"/>
    </xf>
    <xf numFmtId="0" fontId="2" fillId="0" borderId="0" xfId="1" applyFont="1" applyBorder="1" applyAlignment="1" applyProtection="1"/>
    <xf numFmtId="0" fontId="1" fillId="0" borderId="0" xfId="1" applyFont="1" applyBorder="1" applyAlignment="1" applyProtection="1">
      <alignment horizontal="center"/>
    </xf>
    <xf numFmtId="0" fontId="3" fillId="3" borderId="7" xfId="0" applyFont="1" applyFill="1" applyBorder="1" applyProtection="1"/>
    <xf numFmtId="0" fontId="1" fillId="0" borderId="0" xfId="1" applyFont="1" applyBorder="1" applyProtection="1"/>
    <xf numFmtId="164" fontId="1" fillId="0" borderId="0" xfId="1" applyNumberFormat="1" applyFont="1" applyFill="1" applyProtection="1"/>
    <xf numFmtId="164" fontId="1" fillId="0" borderId="0" xfId="1" applyNumberFormat="1" applyFont="1" applyAlignment="1" applyProtection="1">
      <alignment horizontal="center"/>
    </xf>
    <xf numFmtId="0" fontId="2" fillId="0" borderId="0" xfId="1" applyFont="1" applyBorder="1" applyProtection="1"/>
    <xf numFmtId="0" fontId="3" fillId="2" borderId="0" xfId="1" applyFont="1" applyFill="1" applyBorder="1" applyProtection="1"/>
    <xf numFmtId="164" fontId="3" fillId="2" borderId="0" xfId="1" applyNumberFormat="1" applyFont="1" applyFill="1" applyBorder="1" applyAlignment="1" applyProtection="1">
      <alignment horizontal="center"/>
    </xf>
    <xf numFmtId="0" fontId="10" fillId="0" borderId="0" xfId="0" applyFont="1" applyBorder="1" applyProtection="1"/>
    <xf numFmtId="0" fontId="3" fillId="5" borderId="74" xfId="0" applyFont="1" applyFill="1" applyBorder="1" applyProtection="1"/>
    <xf numFmtId="164" fontId="4" fillId="5" borderId="76" xfId="0" applyNumberFormat="1" applyFont="1" applyFill="1" applyBorder="1" applyProtection="1"/>
    <xf numFmtId="164" fontId="4" fillId="5" borderId="75" xfId="0" applyNumberFormat="1" applyFont="1" applyFill="1" applyBorder="1" applyProtection="1"/>
    <xf numFmtId="164" fontId="4" fillId="5" borderId="77" xfId="0" applyNumberFormat="1" applyFont="1" applyFill="1" applyBorder="1" applyProtection="1"/>
    <xf numFmtId="0" fontId="10" fillId="0" borderId="0" xfId="0" applyFont="1" applyProtection="1"/>
    <xf numFmtId="0" fontId="10" fillId="7" borderId="78" xfId="0" applyFont="1" applyFill="1" applyBorder="1" applyProtection="1"/>
    <xf numFmtId="164" fontId="10" fillId="7" borderId="25" xfId="0" applyNumberFormat="1" applyFont="1" applyFill="1" applyBorder="1" applyProtection="1"/>
    <xf numFmtId="164" fontId="10" fillId="7" borderId="68" xfId="0" applyNumberFormat="1" applyFont="1" applyFill="1" applyBorder="1" applyProtection="1"/>
    <xf numFmtId="0" fontId="1" fillId="7" borderId="85" xfId="1" applyFont="1" applyFill="1" applyBorder="1" applyAlignment="1" applyProtection="1">
      <alignment horizontal="center"/>
    </xf>
    <xf numFmtId="44" fontId="1" fillId="7" borderId="85" xfId="4" applyFont="1" applyFill="1" applyBorder="1" applyAlignment="1" applyProtection="1">
      <alignment horizontal="center"/>
    </xf>
    <xf numFmtId="0" fontId="10" fillId="7" borderId="79" xfId="0" applyFont="1" applyFill="1" applyBorder="1" applyProtection="1"/>
    <xf numFmtId="164" fontId="10" fillId="7" borderId="31" xfId="0" applyNumberFormat="1" applyFont="1" applyFill="1" applyBorder="1" applyProtection="1"/>
    <xf numFmtId="164" fontId="10" fillId="7" borderId="80" xfId="0" applyNumberFormat="1" applyFont="1" applyFill="1" applyBorder="1" applyProtection="1"/>
    <xf numFmtId="0" fontId="3" fillId="5" borderId="84" xfId="0" applyFont="1" applyFill="1" applyBorder="1" applyAlignment="1" applyProtection="1">
      <alignment horizontal="center"/>
    </xf>
    <xf numFmtId="44" fontId="3" fillId="5" borderId="12" xfId="4" applyFont="1" applyFill="1" applyBorder="1" applyAlignment="1" applyProtection="1">
      <alignment horizontal="center"/>
    </xf>
    <xf numFmtId="0" fontId="3" fillId="5" borderId="12" xfId="0" applyFont="1" applyFill="1" applyBorder="1" applyAlignment="1" applyProtection="1">
      <alignment horizontal="center"/>
    </xf>
    <xf numFmtId="0" fontId="10" fillId="0" borderId="40" xfId="0" applyFont="1" applyBorder="1" applyProtection="1"/>
    <xf numFmtId="164" fontId="10" fillId="0" borderId="0" xfId="0" applyNumberFormat="1" applyFont="1" applyBorder="1" applyProtection="1"/>
    <xf numFmtId="164" fontId="10" fillId="0" borderId="42" xfId="0" applyNumberFormat="1" applyFont="1" applyBorder="1" applyProtection="1"/>
    <xf numFmtId="0" fontId="10" fillId="0" borderId="87" xfId="0" applyFont="1" applyBorder="1" applyAlignment="1" applyProtection="1">
      <alignment horizontal="center"/>
    </xf>
    <xf numFmtId="0" fontId="10" fillId="0" borderId="15" xfId="0" applyFont="1" applyBorder="1" applyAlignment="1" applyProtection="1">
      <alignment horizontal="center"/>
    </xf>
    <xf numFmtId="0" fontId="1" fillId="7" borderId="81" xfId="1" applyFont="1" applyFill="1" applyBorder="1" applyProtection="1"/>
    <xf numFmtId="164" fontId="10" fillId="7" borderId="33" xfId="0" applyNumberFormat="1" applyFont="1" applyFill="1" applyBorder="1" applyProtection="1"/>
    <xf numFmtId="164" fontId="10" fillId="7" borderId="82" xfId="0" applyNumberFormat="1" applyFont="1" applyFill="1" applyBorder="1" applyProtection="1"/>
    <xf numFmtId="0" fontId="3" fillId="5" borderId="86" xfId="0" applyFont="1" applyFill="1" applyBorder="1" applyAlignment="1" applyProtection="1">
      <alignment horizontal="center"/>
    </xf>
    <xf numFmtId="0" fontId="3" fillId="5" borderId="88" xfId="0" applyFont="1" applyFill="1" applyBorder="1" applyAlignment="1" applyProtection="1">
      <alignment horizontal="center"/>
    </xf>
    <xf numFmtId="0" fontId="1" fillId="7" borderId="78" xfId="1" applyFont="1" applyFill="1" applyBorder="1" applyProtection="1"/>
    <xf numFmtId="0" fontId="3" fillId="5" borderId="83" xfId="1" applyFont="1" applyFill="1" applyBorder="1" applyProtection="1"/>
    <xf numFmtId="164" fontId="3" fillId="5" borderId="48" xfId="0" applyNumberFormat="1" applyFont="1" applyFill="1" applyBorder="1" applyProtection="1"/>
    <xf numFmtId="164" fontId="3" fillId="5" borderId="49" xfId="0" applyNumberFormat="1" applyFont="1" applyFill="1" applyBorder="1" applyProtection="1"/>
    <xf numFmtId="164" fontId="3" fillId="5" borderId="52" xfId="0" applyNumberFormat="1" applyFont="1" applyFill="1" applyBorder="1" applyProtection="1"/>
    <xf numFmtId="164" fontId="10" fillId="0" borderId="0" xfId="0" applyNumberFormat="1" applyFont="1" applyProtection="1"/>
    <xf numFmtId="0" fontId="10" fillId="0" borderId="0" xfId="0" applyFont="1" applyFill="1" applyProtection="1"/>
    <xf numFmtId="0" fontId="10" fillId="0" borderId="0" xfId="0" applyFont="1" applyAlignment="1" applyProtection="1">
      <alignment horizontal="center"/>
    </xf>
    <xf numFmtId="0" fontId="2" fillId="0" borderId="0" xfId="1" applyFont="1" applyBorder="1" applyAlignment="1" applyProtection="1">
      <protection locked="0"/>
    </xf>
    <xf numFmtId="0" fontId="1" fillId="0" borderId="0" xfId="1" applyFont="1" applyBorder="1" applyAlignment="1" applyProtection="1">
      <alignment horizontal="center"/>
      <protection locked="0"/>
    </xf>
    <xf numFmtId="0" fontId="3" fillId="3" borderId="7" xfId="0" applyFont="1" applyFill="1" applyBorder="1" applyProtection="1">
      <protection locked="0"/>
    </xf>
    <xf numFmtId="0" fontId="2" fillId="0" borderId="0" xfId="1" applyFont="1" applyBorder="1" applyProtection="1">
      <protection locked="0"/>
    </xf>
    <xf numFmtId="0" fontId="3" fillId="2" borderId="35" xfId="1" applyFont="1" applyFill="1" applyBorder="1" applyProtection="1">
      <protection locked="0"/>
    </xf>
    <xf numFmtId="0" fontId="3" fillId="2" borderId="53" xfId="1" applyFont="1" applyFill="1" applyBorder="1" applyAlignment="1" applyProtection="1">
      <alignment wrapText="1"/>
      <protection locked="0"/>
    </xf>
    <xf numFmtId="0" fontId="3" fillId="2" borderId="36" xfId="1" applyFont="1" applyFill="1" applyBorder="1" applyProtection="1">
      <protection locked="0"/>
    </xf>
    <xf numFmtId="0" fontId="1" fillId="0" borderId="36" xfId="1" applyFont="1" applyBorder="1" applyProtection="1">
      <protection locked="0"/>
    </xf>
    <xf numFmtId="164" fontId="3" fillId="2" borderId="65" xfId="1" applyNumberFormat="1" applyFont="1" applyFill="1" applyBorder="1" applyAlignment="1" applyProtection="1">
      <alignment horizontal="center"/>
      <protection locked="0"/>
    </xf>
    <xf numFmtId="0" fontId="3" fillId="2" borderId="40" xfId="1" applyFont="1" applyFill="1" applyBorder="1" applyProtection="1">
      <protection locked="0"/>
    </xf>
    <xf numFmtId="0" fontId="3" fillId="2" borderId="0" xfId="1" applyFont="1" applyFill="1" applyBorder="1" applyProtection="1">
      <protection locked="0"/>
    </xf>
    <xf numFmtId="164" fontId="3" fillId="2" borderId="66" xfId="1" applyNumberFormat="1" applyFont="1" applyFill="1" applyBorder="1" applyAlignment="1" applyProtection="1">
      <alignment horizontal="center"/>
      <protection locked="0"/>
    </xf>
    <xf numFmtId="0" fontId="1" fillId="0" borderId="40" xfId="1" applyFont="1" applyBorder="1" applyProtection="1">
      <protection locked="0"/>
    </xf>
    <xf numFmtId="0" fontId="1" fillId="0" borderId="4" xfId="1" applyFont="1" applyBorder="1" applyAlignment="1" applyProtection="1">
      <alignment wrapText="1"/>
      <protection locked="0"/>
    </xf>
    <xf numFmtId="164" fontId="1" fillId="0" borderId="19" xfId="1" applyNumberFormat="1" applyFont="1" applyBorder="1" applyAlignment="1" applyProtection="1">
      <alignment horizontal="center"/>
      <protection locked="0"/>
    </xf>
    <xf numFmtId="164" fontId="1" fillId="0" borderId="20" xfId="1" applyNumberFormat="1" applyFont="1" applyBorder="1" applyAlignment="1" applyProtection="1">
      <alignment horizontal="center"/>
      <protection locked="0"/>
    </xf>
    <xf numFmtId="164" fontId="1" fillId="0" borderId="21" xfId="1" applyNumberFormat="1" applyFont="1" applyBorder="1" applyAlignment="1" applyProtection="1">
      <alignment horizontal="center"/>
      <protection locked="0"/>
    </xf>
    <xf numFmtId="164" fontId="1" fillId="0" borderId="20" xfId="1" applyNumberFormat="1" applyFont="1" applyBorder="1" applyProtection="1">
      <protection locked="0"/>
    </xf>
    <xf numFmtId="164" fontId="1" fillId="0" borderId="21" xfId="1" applyNumberFormat="1" applyFont="1" applyBorder="1" applyProtection="1">
      <protection locked="0"/>
    </xf>
    <xf numFmtId="164" fontId="1" fillId="0" borderId="66" xfId="1" applyNumberFormat="1" applyFont="1" applyBorder="1" applyAlignment="1" applyProtection="1">
      <alignment horizontal="center"/>
      <protection locked="0"/>
    </xf>
    <xf numFmtId="164" fontId="3" fillId="2" borderId="4" xfId="1" applyNumberFormat="1" applyFont="1" applyFill="1" applyBorder="1" applyProtection="1">
      <protection locked="0"/>
    </xf>
    <xf numFmtId="164" fontId="3" fillId="2" borderId="0" xfId="1" applyNumberFormat="1" applyFont="1" applyFill="1" applyBorder="1" applyProtection="1">
      <protection locked="0"/>
    </xf>
    <xf numFmtId="164" fontId="3" fillId="2" borderId="5" xfId="1" applyNumberFormat="1" applyFont="1" applyFill="1" applyBorder="1" applyProtection="1">
      <protection locked="0"/>
    </xf>
    <xf numFmtId="164" fontId="3" fillId="2" borderId="66" xfId="1" applyNumberFormat="1" applyFont="1" applyFill="1" applyBorder="1" applyProtection="1">
      <protection locked="0"/>
    </xf>
    <xf numFmtId="0" fontId="1" fillId="0" borderId="9" xfId="1" applyFont="1" applyBorder="1" applyAlignment="1" applyProtection="1">
      <alignment wrapText="1"/>
      <protection locked="0"/>
    </xf>
    <xf numFmtId="44" fontId="1" fillId="0" borderId="22" xfId="4" applyFont="1" applyBorder="1" applyProtection="1">
      <protection locked="0"/>
    </xf>
    <xf numFmtId="44" fontId="1" fillId="0" borderId="23" xfId="4" applyFont="1" applyBorder="1" applyProtection="1">
      <protection locked="0"/>
    </xf>
    <xf numFmtId="44" fontId="1" fillId="0" borderId="24" xfId="4" applyFont="1" applyBorder="1" applyProtection="1">
      <protection locked="0"/>
    </xf>
    <xf numFmtId="164" fontId="1" fillId="0" borderId="67" xfId="1" applyNumberFormat="1" applyFont="1" applyBorder="1" applyProtection="1">
      <protection locked="0"/>
    </xf>
    <xf numFmtId="0" fontId="1" fillId="0" borderId="12" xfId="1" applyFont="1" applyBorder="1" applyAlignment="1" applyProtection="1">
      <alignment wrapText="1"/>
      <protection locked="0"/>
    </xf>
    <xf numFmtId="164" fontId="1" fillId="0" borderId="68" xfId="1" applyNumberFormat="1" applyFont="1" applyBorder="1" applyProtection="1">
      <protection locked="0"/>
    </xf>
    <xf numFmtId="0" fontId="3" fillId="5" borderId="12" xfId="1" applyFont="1" applyFill="1" applyBorder="1" applyAlignment="1" applyProtection="1">
      <alignment wrapText="1"/>
      <protection locked="0"/>
    </xf>
    <xf numFmtId="0" fontId="3" fillId="5" borderId="13" xfId="1" applyFont="1" applyFill="1" applyBorder="1" applyProtection="1">
      <protection locked="0"/>
    </xf>
    <xf numFmtId="164" fontId="3" fillId="5" borderId="25" xfId="1" applyNumberFormat="1" applyFont="1" applyFill="1" applyBorder="1" applyProtection="1">
      <protection locked="0"/>
    </xf>
    <xf numFmtId="164" fontId="3" fillId="5" borderId="68" xfId="1" applyNumberFormat="1" applyFont="1" applyFill="1" applyBorder="1" applyProtection="1">
      <protection locked="0"/>
    </xf>
    <xf numFmtId="0" fontId="1" fillId="0" borderId="15" xfId="1" applyFont="1" applyBorder="1" applyAlignment="1" applyProtection="1">
      <alignment wrapText="1"/>
      <protection locked="0"/>
    </xf>
    <xf numFmtId="164" fontId="1" fillId="0" borderId="69" xfId="1" applyNumberFormat="1" applyFont="1" applyBorder="1" applyProtection="1">
      <protection locked="0"/>
    </xf>
    <xf numFmtId="0" fontId="0" fillId="0" borderId="0" xfId="0" applyBorder="1" applyProtection="1">
      <protection locked="0"/>
    </xf>
    <xf numFmtId="0" fontId="0" fillId="0" borderId="0" xfId="0" applyBorder="1" applyAlignment="1" applyProtection="1">
      <alignment wrapText="1"/>
      <protection locked="0"/>
    </xf>
    <xf numFmtId="0" fontId="0" fillId="0" borderId="42" xfId="0" applyBorder="1" applyProtection="1">
      <protection locked="0"/>
    </xf>
    <xf numFmtId="0" fontId="0" fillId="0" borderId="0" xfId="0" applyProtection="1">
      <protection locked="0"/>
    </xf>
    <xf numFmtId="164" fontId="3" fillId="5" borderId="72" xfId="1" applyNumberFormat="1" applyFont="1" applyFill="1" applyBorder="1" applyProtection="1">
      <protection locked="0"/>
    </xf>
    <xf numFmtId="0" fontId="3" fillId="2" borderId="4" xfId="1" applyFont="1" applyFill="1" applyBorder="1" applyProtection="1"/>
    <xf numFmtId="0" fontId="1" fillId="0" borderId="9" xfId="1" applyFont="1" applyBorder="1" applyProtection="1"/>
    <xf numFmtId="0" fontId="1" fillId="0" borderId="12" xfId="1" applyFont="1" applyBorder="1" applyProtection="1"/>
    <xf numFmtId="0" fontId="3" fillId="5" borderId="12" xfId="1" applyFont="1" applyFill="1" applyBorder="1" applyProtection="1"/>
    <xf numFmtId="0" fontId="1" fillId="0" borderId="15" xfId="1" applyFont="1" applyBorder="1" applyProtection="1"/>
    <xf numFmtId="0" fontId="0" fillId="0" borderId="0" xfId="0" applyBorder="1" applyProtection="1"/>
    <xf numFmtId="0" fontId="3" fillId="5" borderId="71" xfId="1" applyFont="1" applyFill="1" applyBorder="1" applyProtection="1"/>
    <xf numFmtId="0" fontId="3" fillId="5" borderId="71" xfId="1" applyFont="1" applyFill="1" applyBorder="1" applyAlignment="1" applyProtection="1">
      <alignment wrapText="1"/>
    </xf>
    <xf numFmtId="0" fontId="3" fillId="5" borderId="47" xfId="1" applyFont="1" applyFill="1" applyBorder="1" applyProtection="1"/>
    <xf numFmtId="164" fontId="3" fillId="5" borderId="48" xfId="1" applyNumberFormat="1" applyFont="1" applyFill="1" applyBorder="1" applyProtection="1"/>
    <xf numFmtId="164" fontId="3" fillId="5" borderId="25" xfId="1" applyNumberFormat="1" applyFont="1" applyFill="1" applyBorder="1" applyProtection="1"/>
    <xf numFmtId="164" fontId="3" fillId="5" borderId="26" xfId="1" applyNumberFormat="1" applyFont="1" applyFill="1" applyBorder="1" applyProtection="1"/>
    <xf numFmtId="164" fontId="3" fillId="5" borderId="27" xfId="1" applyNumberFormat="1" applyFont="1" applyFill="1" applyBorder="1" applyProtection="1"/>
    <xf numFmtId="44" fontId="3" fillId="5" borderId="25" xfId="4" applyFont="1" applyFill="1" applyBorder="1" applyProtection="1"/>
    <xf numFmtId="164" fontId="3" fillId="2" borderId="4" xfId="1" applyNumberFormat="1" applyFont="1" applyFill="1" applyBorder="1" applyProtection="1"/>
    <xf numFmtId="164" fontId="3" fillId="2" borderId="0" xfId="1" applyNumberFormat="1" applyFont="1" applyFill="1" applyBorder="1" applyProtection="1"/>
    <xf numFmtId="164" fontId="3" fillId="2" borderId="5" xfId="1" applyNumberFormat="1" applyFont="1" applyFill="1" applyBorder="1" applyProtection="1"/>
    <xf numFmtId="0" fontId="3" fillId="5" borderId="89" xfId="0" applyFont="1" applyFill="1" applyBorder="1" applyProtection="1"/>
    <xf numFmtId="0" fontId="3" fillId="5" borderId="90" xfId="0" applyFont="1" applyFill="1" applyBorder="1" applyAlignment="1" applyProtection="1">
      <alignment horizontal="center"/>
    </xf>
    <xf numFmtId="0" fontId="3" fillId="5" borderId="91" xfId="0" applyFont="1" applyFill="1" applyBorder="1" applyAlignment="1" applyProtection="1">
      <alignment horizontal="center"/>
    </xf>
    <xf numFmtId="0" fontId="3" fillId="5" borderId="92" xfId="0" applyFont="1" applyFill="1" applyBorder="1" applyAlignment="1" applyProtection="1">
      <alignment horizontal="center"/>
    </xf>
    <xf numFmtId="0" fontId="1" fillId="7" borderId="93" xfId="1" applyFont="1" applyFill="1" applyBorder="1" applyProtection="1"/>
    <xf numFmtId="44" fontId="1" fillId="7" borderId="67" xfId="4" applyFont="1" applyFill="1" applyBorder="1" applyAlignment="1" applyProtection="1">
      <alignment horizontal="center"/>
    </xf>
    <xf numFmtId="0" fontId="3" fillId="5" borderId="83" xfId="0" applyFont="1" applyFill="1" applyBorder="1" applyProtection="1"/>
    <xf numFmtId="0" fontId="3" fillId="5" borderId="94" xfId="0" applyFont="1" applyFill="1" applyBorder="1" applyAlignment="1" applyProtection="1">
      <alignment horizontal="center"/>
    </xf>
    <xf numFmtId="44" fontId="3" fillId="5" borderId="71" xfId="4" applyFont="1" applyFill="1" applyBorder="1" applyAlignment="1" applyProtection="1">
      <alignment horizontal="center"/>
    </xf>
    <xf numFmtId="0" fontId="3" fillId="5" borderId="71" xfId="0" applyFont="1" applyFill="1" applyBorder="1" applyAlignment="1" applyProtection="1">
      <alignment horizontal="center"/>
    </xf>
    <xf numFmtId="44" fontId="3" fillId="5" borderId="72" xfId="4" applyFont="1" applyFill="1" applyBorder="1" applyAlignment="1" applyProtection="1">
      <alignment horizontal="center"/>
    </xf>
    <xf numFmtId="0" fontId="3" fillId="2" borderId="35" xfId="1" applyFont="1" applyFill="1" applyBorder="1" applyProtection="1"/>
    <xf numFmtId="0" fontId="3" fillId="5" borderId="78" xfId="0" applyFont="1" applyFill="1" applyBorder="1" applyProtection="1"/>
    <xf numFmtId="44" fontId="3" fillId="5" borderId="68" xfId="4" applyFont="1" applyFill="1" applyBorder="1" applyAlignment="1" applyProtection="1">
      <alignment horizontal="center"/>
    </xf>
    <xf numFmtId="0" fontId="10" fillId="0" borderId="98" xfId="0" applyFont="1" applyBorder="1" applyProtection="1"/>
    <xf numFmtId="0" fontId="10" fillId="0" borderId="69" xfId="0" applyFont="1" applyBorder="1" applyAlignment="1" applyProtection="1">
      <alignment horizontal="center"/>
    </xf>
    <xf numFmtId="0" fontId="3" fillId="5" borderId="99" xfId="0" applyFont="1" applyFill="1" applyBorder="1" applyProtection="1"/>
    <xf numFmtId="0" fontId="3" fillId="5" borderId="100" xfId="0" applyFont="1" applyFill="1" applyBorder="1" applyAlignment="1" applyProtection="1">
      <alignment horizontal="center"/>
    </xf>
    <xf numFmtId="0" fontId="3" fillId="5" borderId="101" xfId="0" applyFont="1" applyFill="1" applyBorder="1" applyProtection="1"/>
    <xf numFmtId="0" fontId="10" fillId="5" borderId="102" xfId="0" applyFont="1" applyFill="1" applyBorder="1" applyAlignment="1" applyProtection="1">
      <alignment horizontal="center"/>
    </xf>
    <xf numFmtId="0" fontId="10" fillId="5" borderId="103" xfId="0" applyFont="1" applyFill="1" applyBorder="1" applyAlignment="1" applyProtection="1">
      <alignment horizontal="center"/>
    </xf>
    <xf numFmtId="0" fontId="10" fillId="5" borderId="104" xfId="0" applyFont="1" applyFill="1" applyBorder="1" applyAlignment="1" applyProtection="1">
      <alignment horizontal="center"/>
    </xf>
    <xf numFmtId="0" fontId="10" fillId="0" borderId="70" xfId="0" applyFont="1" applyBorder="1" applyProtection="1"/>
    <xf numFmtId="0" fontId="3" fillId="2" borderId="105" xfId="0" applyFont="1" applyFill="1" applyBorder="1" applyAlignment="1" applyProtection="1">
      <alignment horizontal="center"/>
    </xf>
    <xf numFmtId="0" fontId="3" fillId="2" borderId="106" xfId="0" applyFont="1" applyFill="1" applyBorder="1" applyAlignment="1" applyProtection="1">
      <alignment horizontal="center"/>
    </xf>
    <xf numFmtId="0" fontId="10" fillId="4" borderId="6" xfId="0" applyFont="1" applyFill="1" applyBorder="1" applyAlignment="1" applyProtection="1">
      <alignment horizontal="center"/>
      <protection locked="0"/>
    </xf>
    <xf numFmtId="165" fontId="10" fillId="4" borderId="6" xfId="0" applyNumberFormat="1" applyFont="1" applyFill="1" applyBorder="1" applyAlignment="1" applyProtection="1">
      <alignment horizontal="center"/>
      <protection locked="0"/>
    </xf>
    <xf numFmtId="0" fontId="1" fillId="7" borderId="5" xfId="1" applyFont="1" applyFill="1" applyBorder="1" applyAlignment="1" applyProtection="1">
      <alignment horizontal="center"/>
      <protection locked="0"/>
    </xf>
    <xf numFmtId="164" fontId="1" fillId="7" borderId="4" xfId="1" applyNumberFormat="1" applyFont="1" applyFill="1" applyBorder="1" applyProtection="1"/>
    <xf numFmtId="164" fontId="1" fillId="7" borderId="42" xfId="1" applyNumberFormat="1" applyFont="1" applyFill="1" applyBorder="1" applyProtection="1"/>
    <xf numFmtId="0" fontId="1" fillId="6" borderId="11" xfId="1" applyFont="1" applyFill="1" applyBorder="1" applyAlignment="1" applyProtection="1">
      <alignment horizontal="center"/>
      <protection locked="0"/>
    </xf>
    <xf numFmtId="164" fontId="1" fillId="7" borderId="107" xfId="1" applyNumberFormat="1" applyFont="1" applyFill="1" applyBorder="1" applyProtection="1"/>
    <xf numFmtId="164" fontId="1" fillId="7" borderId="108" xfId="1" applyNumberFormat="1" applyFont="1" applyFill="1" applyBorder="1" applyProtection="1"/>
    <xf numFmtId="164" fontId="1" fillId="7" borderId="16" xfId="1" applyNumberFormat="1" applyFont="1" applyFill="1" applyBorder="1" applyProtection="1"/>
    <xf numFmtId="164" fontId="1" fillId="7" borderId="109" xfId="1" applyNumberFormat="1" applyFont="1" applyFill="1" applyBorder="1" applyProtection="1"/>
    <xf numFmtId="164" fontId="1" fillId="0" borderId="111" xfId="1" applyNumberFormat="1" applyFont="1" applyBorder="1" applyProtection="1">
      <protection locked="0"/>
    </xf>
    <xf numFmtId="164" fontId="3" fillId="5" borderId="111" xfId="1" applyNumberFormat="1" applyFont="1" applyFill="1" applyBorder="1" applyProtection="1"/>
    <xf numFmtId="164" fontId="1" fillId="7" borderId="113" xfId="1" applyNumberFormat="1" applyFont="1" applyFill="1" applyBorder="1" applyProtection="1"/>
    <xf numFmtId="164" fontId="1" fillId="7" borderId="112" xfId="1" applyNumberFormat="1" applyFont="1" applyFill="1" applyBorder="1" applyProtection="1"/>
    <xf numFmtId="0" fontId="19" fillId="0" borderId="0" xfId="1" applyFont="1" applyProtection="1">
      <protection locked="0"/>
    </xf>
    <xf numFmtId="0" fontId="19" fillId="0" borderId="0" xfId="1" applyFont="1" applyAlignment="1" applyProtection="1">
      <alignment horizontal="left"/>
      <protection locked="0"/>
    </xf>
    <xf numFmtId="0" fontId="19" fillId="0" borderId="0" xfId="1" applyFont="1" applyAlignment="1" applyProtection="1">
      <alignment horizontal="left"/>
    </xf>
    <xf numFmtId="0" fontId="4" fillId="0" borderId="0" xfId="1" applyFont="1" applyProtection="1">
      <protection locked="0"/>
    </xf>
    <xf numFmtId="0" fontId="4" fillId="0" borderId="0" xfId="1" applyFont="1" applyAlignment="1" applyProtection="1">
      <alignment horizontal="left"/>
      <protection locked="0"/>
    </xf>
    <xf numFmtId="164" fontId="3" fillId="2" borderId="115" xfId="1" applyNumberFormat="1" applyFont="1" applyFill="1" applyBorder="1" applyAlignment="1" applyProtection="1">
      <alignment horizontal="center"/>
      <protection locked="0"/>
    </xf>
    <xf numFmtId="164" fontId="3" fillId="2" borderId="115" xfId="1" applyNumberFormat="1" applyFont="1" applyFill="1" applyBorder="1" applyAlignment="1" applyProtection="1">
      <alignment horizontal="center" wrapText="1"/>
      <protection locked="0"/>
    </xf>
    <xf numFmtId="164" fontId="3" fillId="5" borderId="115" xfId="1" applyNumberFormat="1" applyFont="1" applyFill="1" applyBorder="1" applyProtection="1"/>
    <xf numFmtId="164" fontId="1" fillId="7" borderId="116" xfId="1" applyNumberFormat="1" applyFont="1" applyFill="1" applyBorder="1" applyProtection="1"/>
    <xf numFmtId="164" fontId="1" fillId="7" borderId="117" xfId="1" applyNumberFormat="1" applyFont="1" applyFill="1" applyBorder="1" applyProtection="1"/>
    <xf numFmtId="9" fontId="1" fillId="7" borderId="113" xfId="3" applyFont="1" applyFill="1" applyBorder="1" applyAlignment="1" applyProtection="1">
      <alignment horizontal="center"/>
    </xf>
    <xf numFmtId="164" fontId="1" fillId="0" borderId="113" xfId="1" applyNumberFormat="1" applyFont="1" applyBorder="1" applyProtection="1">
      <protection locked="0"/>
    </xf>
    <xf numFmtId="164" fontId="1" fillId="0" borderId="116" xfId="1" applyNumberFormat="1" applyFont="1" applyBorder="1" applyProtection="1">
      <protection locked="0"/>
    </xf>
    <xf numFmtId="164" fontId="1" fillId="0" borderId="117" xfId="1" applyNumberFormat="1" applyFont="1" applyBorder="1" applyProtection="1">
      <protection locked="0"/>
    </xf>
    <xf numFmtId="164" fontId="1" fillId="0" borderId="118" xfId="1" applyNumberFormat="1" applyFont="1" applyBorder="1" applyProtection="1">
      <protection locked="0"/>
    </xf>
    <xf numFmtId="9" fontId="1" fillId="0" borderId="113" xfId="3" applyFont="1" applyBorder="1" applyProtection="1">
      <protection locked="0"/>
    </xf>
    <xf numFmtId="164" fontId="1" fillId="7" borderId="119" xfId="1" applyNumberFormat="1" applyFont="1" applyFill="1" applyBorder="1" applyProtection="1"/>
    <xf numFmtId="164" fontId="1" fillId="5" borderId="120" xfId="1" applyNumberFormat="1" applyFont="1" applyFill="1" applyBorder="1" applyAlignment="1" applyProtection="1">
      <alignment horizontal="center"/>
      <protection locked="0"/>
    </xf>
    <xf numFmtId="164" fontId="1" fillId="5" borderId="121" xfId="1" applyNumberFormat="1" applyFont="1" applyFill="1" applyBorder="1" applyAlignment="1" applyProtection="1">
      <alignment horizontal="center"/>
      <protection locked="0"/>
    </xf>
    <xf numFmtId="164" fontId="1" fillId="7" borderId="15" xfId="1" applyNumberFormat="1" applyFont="1" applyFill="1" applyBorder="1" applyProtection="1"/>
    <xf numFmtId="164" fontId="1" fillId="7" borderId="17" xfId="1" applyNumberFormat="1" applyFont="1" applyFill="1" applyBorder="1" applyProtection="1"/>
    <xf numFmtId="164" fontId="1" fillId="5" borderId="53" xfId="1" applyNumberFormat="1" applyFont="1" applyFill="1" applyBorder="1" applyAlignment="1" applyProtection="1">
      <alignment horizontal="center"/>
      <protection locked="0"/>
    </xf>
    <xf numFmtId="164" fontId="1" fillId="0" borderId="122" xfId="1" applyNumberFormat="1" applyFont="1" applyBorder="1" applyProtection="1">
      <protection locked="0"/>
    </xf>
    <xf numFmtId="164" fontId="1" fillId="0" borderId="123" xfId="1" applyNumberFormat="1" applyFont="1" applyBorder="1" applyProtection="1">
      <protection locked="0"/>
    </xf>
    <xf numFmtId="164" fontId="3" fillId="2" borderId="125" xfId="1" applyNumberFormat="1" applyFont="1" applyFill="1" applyBorder="1" applyAlignment="1" applyProtection="1">
      <alignment horizontal="center"/>
      <protection locked="0"/>
    </xf>
    <xf numFmtId="164" fontId="3" fillId="2" borderId="125" xfId="1" applyNumberFormat="1" applyFont="1" applyFill="1" applyBorder="1" applyAlignment="1" applyProtection="1">
      <alignment horizontal="center" wrapText="1"/>
      <protection locked="0"/>
    </xf>
    <xf numFmtId="164" fontId="1" fillId="7" borderId="126" xfId="1" applyNumberFormat="1" applyFont="1" applyFill="1" applyBorder="1" applyProtection="1"/>
    <xf numFmtId="164" fontId="3" fillId="5" borderId="125" xfId="1" applyNumberFormat="1" applyFont="1" applyFill="1" applyBorder="1" applyProtection="1"/>
    <xf numFmtId="164" fontId="1" fillId="7" borderId="127" xfId="1" applyNumberFormat="1" applyFont="1" applyFill="1" applyBorder="1" applyProtection="1"/>
    <xf numFmtId="164" fontId="1" fillId="7" borderId="128" xfId="1" applyNumberFormat="1" applyFont="1" applyFill="1" applyBorder="1" applyProtection="1"/>
    <xf numFmtId="9" fontId="1" fillId="7" borderId="126" xfId="3" applyFont="1" applyFill="1" applyBorder="1" applyAlignment="1" applyProtection="1">
      <alignment horizontal="center"/>
    </xf>
    <xf numFmtId="164" fontId="1" fillId="0" borderId="126" xfId="1" applyNumberFormat="1" applyFont="1" applyBorder="1" applyProtection="1">
      <protection locked="0"/>
    </xf>
    <xf numFmtId="164" fontId="1" fillId="0" borderId="127" xfId="1" applyNumberFormat="1" applyFont="1" applyBorder="1" applyProtection="1">
      <protection locked="0"/>
    </xf>
    <xf numFmtId="164" fontId="1" fillId="0" borderId="128" xfId="1" applyNumberFormat="1" applyFont="1" applyBorder="1" applyProtection="1">
      <protection locked="0"/>
    </xf>
    <xf numFmtId="164" fontId="1" fillId="0" borderId="129" xfId="1" applyNumberFormat="1" applyFont="1" applyBorder="1" applyProtection="1">
      <protection locked="0"/>
    </xf>
    <xf numFmtId="9" fontId="1" fillId="0" borderId="126" xfId="3" applyFont="1" applyBorder="1" applyProtection="1">
      <protection locked="0"/>
    </xf>
    <xf numFmtId="164" fontId="1" fillId="7" borderId="130" xfId="1" applyNumberFormat="1" applyFont="1" applyFill="1" applyBorder="1" applyProtection="1"/>
    <xf numFmtId="164" fontId="1" fillId="5" borderId="120" xfId="1" applyNumberFormat="1" applyFont="1" applyFill="1" applyBorder="1" applyProtection="1">
      <protection locked="0"/>
    </xf>
    <xf numFmtId="164" fontId="1" fillId="5" borderId="121" xfId="1" applyNumberFormat="1" applyFont="1" applyFill="1" applyBorder="1" applyProtection="1">
      <protection locked="0"/>
    </xf>
    <xf numFmtId="164" fontId="1" fillId="5" borderId="53" xfId="1" applyNumberFormat="1" applyFont="1" applyFill="1" applyBorder="1" applyProtection="1">
      <protection locked="0"/>
    </xf>
    <xf numFmtId="164" fontId="1" fillId="5" borderId="131" xfId="1" applyNumberFormat="1" applyFont="1" applyFill="1" applyBorder="1" applyProtection="1">
      <protection locked="0"/>
    </xf>
    <xf numFmtId="164" fontId="3" fillId="5" borderId="122" xfId="1" applyNumberFormat="1" applyFont="1" applyFill="1" applyBorder="1" applyProtection="1"/>
    <xf numFmtId="164" fontId="3" fillId="5" borderId="132" xfId="1" applyNumberFormat="1" applyFont="1" applyFill="1" applyBorder="1" applyProtection="1"/>
    <xf numFmtId="0" fontId="2" fillId="0" borderId="0" xfId="1" applyFont="1" applyAlignment="1" applyProtection="1">
      <alignment horizontal="left"/>
      <protection locked="0"/>
    </xf>
    <xf numFmtId="0" fontId="4" fillId="2" borderId="35" xfId="1" applyFont="1" applyFill="1" applyBorder="1" applyAlignment="1" applyProtection="1">
      <alignment horizontal="left"/>
      <protection locked="0"/>
    </xf>
    <xf numFmtId="0" fontId="3" fillId="2" borderId="40" xfId="1" applyFont="1" applyFill="1" applyBorder="1" applyAlignment="1" applyProtection="1">
      <alignment horizontal="left"/>
      <protection locked="0"/>
    </xf>
    <xf numFmtId="0" fontId="3" fillId="2" borderId="40" xfId="1" applyFont="1" applyFill="1" applyBorder="1" applyAlignment="1" applyProtection="1">
      <alignment horizontal="left" wrapText="1"/>
      <protection locked="0"/>
    </xf>
    <xf numFmtId="0" fontId="13" fillId="6" borderId="60" xfId="1" applyFont="1" applyFill="1" applyBorder="1" applyAlignment="1" applyProtection="1">
      <alignment horizontal="left"/>
    </xf>
    <xf numFmtId="0" fontId="14" fillId="6" borderId="61" xfId="1" applyFont="1" applyFill="1" applyBorder="1" applyAlignment="1" applyProtection="1">
      <alignment horizontal="left"/>
    </xf>
    <xf numFmtId="0" fontId="14" fillId="6" borderId="62" xfId="1" applyFont="1" applyFill="1" applyBorder="1" applyAlignment="1" applyProtection="1">
      <alignment horizontal="left"/>
    </xf>
    <xf numFmtId="164" fontId="1" fillId="7" borderId="44" xfId="1" applyNumberFormat="1" applyFont="1" applyFill="1" applyBorder="1" applyAlignment="1" applyProtection="1">
      <alignment horizontal="center" vertical="center"/>
    </xf>
    <xf numFmtId="164" fontId="1" fillId="7" borderId="15" xfId="1" applyNumberFormat="1" applyFont="1" applyFill="1" applyBorder="1" applyAlignment="1" applyProtection="1">
      <alignment horizontal="center" vertical="center"/>
    </xf>
    <xf numFmtId="164" fontId="1" fillId="7" borderId="108" xfId="1" applyNumberFormat="1" applyFont="1" applyFill="1" applyBorder="1" applyAlignment="1" applyProtection="1">
      <alignment horizontal="center" vertical="center"/>
    </xf>
    <xf numFmtId="164" fontId="1" fillId="7" borderId="110" xfId="1" applyNumberFormat="1" applyFont="1" applyFill="1" applyBorder="1" applyAlignment="1" applyProtection="1">
      <alignment horizontal="center" vertical="center"/>
    </xf>
    <xf numFmtId="164" fontId="1" fillId="7" borderId="17" xfId="1" applyNumberFormat="1" applyFont="1" applyFill="1" applyBorder="1" applyAlignment="1" applyProtection="1">
      <alignment horizontal="center" vertical="center"/>
    </xf>
    <xf numFmtId="164" fontId="1" fillId="7" borderId="28" xfId="1" applyNumberFormat="1" applyFont="1" applyFill="1" applyBorder="1" applyAlignment="1" applyProtection="1">
      <alignment horizontal="center" vertical="center"/>
    </xf>
    <xf numFmtId="164" fontId="1" fillId="7" borderId="29" xfId="1" applyNumberFormat="1" applyFont="1" applyFill="1" applyBorder="1" applyAlignment="1" applyProtection="1">
      <alignment horizontal="center" vertical="center"/>
    </xf>
    <xf numFmtId="164" fontId="1" fillId="7" borderId="30" xfId="1" applyNumberFormat="1" applyFont="1" applyFill="1" applyBorder="1" applyAlignment="1" applyProtection="1">
      <alignment horizontal="center" vertical="center"/>
    </xf>
    <xf numFmtId="0" fontId="10" fillId="9" borderId="78" xfId="0" applyFont="1" applyFill="1" applyBorder="1" applyProtection="1"/>
    <xf numFmtId="164" fontId="10" fillId="9" borderId="25" xfId="0" applyNumberFormat="1" applyFont="1" applyFill="1" applyBorder="1" applyProtection="1"/>
    <xf numFmtId="164" fontId="10" fillId="9" borderId="68" xfId="0" applyNumberFormat="1" applyFont="1" applyFill="1" applyBorder="1" applyAlignment="1" applyProtection="1">
      <alignment horizontal="right"/>
    </xf>
    <xf numFmtId="0" fontId="10" fillId="4" borderId="7" xfId="0" applyFont="1" applyFill="1" applyBorder="1" applyProtection="1"/>
    <xf numFmtId="0" fontId="13" fillId="6" borderId="61" xfId="1" applyFont="1" applyFill="1" applyBorder="1" applyAlignment="1" applyProtection="1">
      <alignment horizontal="left"/>
    </xf>
    <xf numFmtId="0" fontId="12" fillId="5" borderId="55" xfId="1" applyFont="1" applyFill="1" applyBorder="1" applyAlignment="1" applyProtection="1">
      <alignment horizontal="left"/>
    </xf>
    <xf numFmtId="0" fontId="1" fillId="5" borderId="51" xfId="1" applyFont="1" applyFill="1" applyBorder="1" applyProtection="1">
      <protection locked="0"/>
    </xf>
    <xf numFmtId="164" fontId="1" fillId="5" borderId="0" xfId="1" applyNumberFormat="1" applyFont="1" applyFill="1" applyBorder="1" applyAlignment="1" applyProtection="1">
      <alignment horizontal="center"/>
      <protection locked="0"/>
    </xf>
    <xf numFmtId="164" fontId="1" fillId="5" borderId="51" xfId="1" applyNumberFormat="1" applyFont="1" applyFill="1" applyBorder="1" applyAlignment="1" applyProtection="1">
      <alignment horizontal="center"/>
      <protection locked="0"/>
    </xf>
    <xf numFmtId="164" fontId="1" fillId="5" borderId="51" xfId="1" applyNumberFormat="1" applyFont="1" applyFill="1" applyBorder="1" applyProtection="1">
      <protection locked="0"/>
    </xf>
    <xf numFmtId="164" fontId="1" fillId="5" borderId="51" xfId="1" applyNumberFormat="1" applyFont="1" applyFill="1" applyBorder="1" applyProtection="1"/>
    <xf numFmtId="164" fontId="1" fillId="5" borderId="133" xfId="1" applyNumberFormat="1" applyFont="1" applyFill="1" applyBorder="1" applyProtection="1"/>
    <xf numFmtId="0" fontId="1" fillId="7" borderId="14" xfId="1" applyFont="1" applyFill="1" applyBorder="1" applyProtection="1">
      <protection locked="0"/>
    </xf>
    <xf numFmtId="0" fontId="1" fillId="6" borderId="10" xfId="1" applyFont="1" applyFill="1" applyBorder="1" applyProtection="1">
      <protection locked="0"/>
    </xf>
    <xf numFmtId="0" fontId="4" fillId="2" borderId="36" xfId="1" applyFont="1" applyFill="1" applyBorder="1" applyAlignment="1" applyProtection="1">
      <alignment horizontal="center"/>
      <protection locked="0"/>
    </xf>
    <xf numFmtId="0" fontId="3" fillId="2" borderId="0" xfId="1" applyFont="1" applyFill="1" applyBorder="1" applyAlignment="1" applyProtection="1">
      <alignment horizontal="center"/>
      <protection locked="0"/>
    </xf>
    <xf numFmtId="0" fontId="3" fillId="2" borderId="0" xfId="1" applyFont="1" applyFill="1" applyBorder="1" applyAlignment="1" applyProtection="1">
      <alignment horizontal="center" wrapText="1"/>
      <protection locked="0"/>
    </xf>
    <xf numFmtId="0" fontId="12" fillId="5" borderId="121" xfId="1" applyFont="1" applyFill="1" applyBorder="1" applyAlignment="1" applyProtection="1">
      <alignment horizontal="left"/>
      <protection locked="0"/>
    </xf>
    <xf numFmtId="0" fontId="1" fillId="7" borderId="138" xfId="1" applyFont="1" applyFill="1" applyBorder="1" applyAlignment="1" applyProtection="1">
      <alignment horizontal="center"/>
      <protection locked="0"/>
    </xf>
    <xf numFmtId="0" fontId="1" fillId="7" borderId="58" xfId="1" applyFont="1" applyFill="1" applyBorder="1" applyAlignment="1" applyProtection="1">
      <alignment horizontal="center"/>
      <protection locked="0"/>
    </xf>
    <xf numFmtId="0" fontId="12" fillId="5" borderId="58" xfId="1" applyFont="1" applyFill="1" applyBorder="1" applyAlignment="1" applyProtection="1">
      <alignment horizontal="left"/>
      <protection locked="0"/>
    </xf>
    <xf numFmtId="0" fontId="4" fillId="2" borderId="60" xfId="1" applyFont="1" applyFill="1" applyBorder="1" applyAlignment="1" applyProtection="1">
      <alignment horizontal="center"/>
      <protection locked="0"/>
    </xf>
    <xf numFmtId="0" fontId="3" fillId="2" borderId="61" xfId="1" applyFont="1" applyFill="1" applyBorder="1" applyAlignment="1" applyProtection="1">
      <alignment horizontal="center"/>
      <protection locked="0"/>
    </xf>
    <xf numFmtId="0" fontId="3" fillId="2" borderId="61" xfId="1" applyFont="1" applyFill="1" applyBorder="1" applyAlignment="1" applyProtection="1">
      <alignment horizontal="center" wrapText="1"/>
      <protection locked="0"/>
    </xf>
    <xf numFmtId="0" fontId="11" fillId="0" borderId="0" xfId="0" applyFont="1"/>
    <xf numFmtId="0" fontId="1" fillId="0" borderId="6" xfId="1" applyFont="1" applyBorder="1" applyAlignment="1" applyProtection="1">
      <alignment horizontal="center"/>
      <protection locked="0"/>
    </xf>
    <xf numFmtId="0" fontId="1" fillId="6" borderId="6" xfId="1" applyFont="1" applyFill="1" applyBorder="1" applyProtection="1">
      <protection locked="0"/>
    </xf>
    <xf numFmtId="0" fontId="1" fillId="6" borderId="6" xfId="1" applyFont="1" applyFill="1" applyBorder="1" applyAlignment="1" applyProtection="1">
      <alignment horizontal="center"/>
      <protection locked="0"/>
    </xf>
    <xf numFmtId="0" fontId="1" fillId="7" borderId="13" xfId="1" applyFont="1" applyFill="1" applyBorder="1" applyAlignment="1" applyProtection="1">
      <protection locked="0"/>
    </xf>
    <xf numFmtId="0" fontId="1" fillId="0" borderId="6" xfId="1" applyFont="1" applyBorder="1" applyAlignment="1" applyProtection="1">
      <protection locked="0"/>
    </xf>
    <xf numFmtId="0" fontId="1" fillId="0" borderId="6" xfId="1" applyFont="1" applyBorder="1" applyProtection="1">
      <protection locked="0"/>
    </xf>
    <xf numFmtId="0" fontId="0" fillId="6" borderId="6" xfId="0" applyFill="1" applyBorder="1"/>
    <xf numFmtId="0" fontId="21" fillId="4" borderId="73" xfId="1" applyFont="1" applyFill="1" applyBorder="1" applyAlignment="1" applyProtection="1">
      <alignment horizontal="left"/>
      <protection locked="0"/>
    </xf>
    <xf numFmtId="0" fontId="2" fillId="4" borderId="57" xfId="1" applyFont="1" applyFill="1" applyBorder="1" applyProtection="1">
      <protection locked="0"/>
    </xf>
    <xf numFmtId="0" fontId="1" fillId="4" borderId="56" xfId="1" applyFont="1" applyFill="1" applyBorder="1" applyProtection="1">
      <protection locked="0"/>
    </xf>
    <xf numFmtId="0" fontId="21" fillId="4" borderId="73" xfId="1" applyFont="1" applyFill="1" applyBorder="1" applyProtection="1">
      <protection locked="0"/>
    </xf>
    <xf numFmtId="0" fontId="20" fillId="4" borderId="73" xfId="1" applyFont="1" applyFill="1" applyBorder="1" applyProtection="1">
      <protection locked="0"/>
    </xf>
    <xf numFmtId="0" fontId="22" fillId="4" borderId="57" xfId="1" applyFont="1" applyFill="1" applyBorder="1" applyProtection="1">
      <protection locked="0"/>
    </xf>
    <xf numFmtId="0" fontId="22" fillId="4" borderId="56" xfId="1" applyFont="1" applyFill="1" applyBorder="1" applyAlignment="1" applyProtection="1">
      <alignment wrapText="1"/>
      <protection locked="0"/>
    </xf>
    <xf numFmtId="0" fontId="23" fillId="0" borderId="6" xfId="0" applyFont="1" applyBorder="1" applyAlignment="1">
      <alignment horizontal="center" vertical="center"/>
    </xf>
    <xf numFmtId="0" fontId="23" fillId="0" borderId="6" xfId="0" applyFont="1" applyBorder="1" applyAlignment="1">
      <alignment vertical="center"/>
    </xf>
    <xf numFmtId="0" fontId="23" fillId="0" borderId="6" xfId="0" applyFont="1" applyBorder="1" applyAlignment="1">
      <alignment horizontal="center"/>
    </xf>
    <xf numFmtId="0" fontId="23" fillId="0" borderId="6" xfId="0" applyFont="1" applyBorder="1"/>
    <xf numFmtId="9" fontId="10" fillId="7" borderId="25" xfId="3" applyFont="1" applyFill="1" applyBorder="1" applyProtection="1"/>
    <xf numFmtId="9" fontId="10" fillId="7" borderId="68" xfId="3" applyFont="1" applyFill="1" applyBorder="1" applyProtection="1"/>
    <xf numFmtId="0" fontId="1" fillId="7" borderId="51" xfId="1" applyFont="1" applyFill="1" applyBorder="1" applyProtection="1">
      <protection locked="0"/>
    </xf>
    <xf numFmtId="164" fontId="1" fillId="0" borderId="139" xfId="1" applyNumberFormat="1" applyFont="1" applyBorder="1" applyProtection="1">
      <protection locked="0"/>
    </xf>
    <xf numFmtId="164" fontId="1" fillId="0" borderId="140" xfId="1" applyNumberFormat="1" applyFont="1" applyBorder="1" applyProtection="1">
      <protection locked="0"/>
    </xf>
    <xf numFmtId="164" fontId="1" fillId="0" borderId="141" xfId="1" applyNumberFormat="1" applyFont="1" applyBorder="1" applyProtection="1">
      <protection locked="0"/>
    </xf>
    <xf numFmtId="164" fontId="1" fillId="0" borderId="142" xfId="1" applyNumberFormat="1" applyFont="1" applyBorder="1" applyProtection="1">
      <protection locked="0"/>
    </xf>
    <xf numFmtId="164" fontId="1" fillId="0" borderId="143" xfId="1" applyNumberFormat="1" applyFont="1" applyBorder="1" applyProtection="1">
      <protection locked="0"/>
    </xf>
    <xf numFmtId="164" fontId="8" fillId="6" borderId="51" xfId="1" applyNumberFormat="1" applyFont="1" applyFill="1" applyBorder="1" applyProtection="1">
      <protection locked="0"/>
    </xf>
    <xf numFmtId="0" fontId="10" fillId="0" borderId="6" xfId="0" applyFont="1" applyBorder="1" applyAlignment="1">
      <alignment vertical="center" wrapText="1"/>
    </xf>
    <xf numFmtId="0" fontId="1" fillId="10" borderId="13" xfId="1" applyFont="1" applyFill="1" applyBorder="1" applyProtection="1">
      <protection locked="0"/>
    </xf>
    <xf numFmtId="164" fontId="1" fillId="10" borderId="22" xfId="1" applyNumberFormat="1" applyFont="1" applyFill="1" applyBorder="1" applyProtection="1"/>
    <xf numFmtId="164" fontId="1" fillId="10" borderId="23" xfId="1" applyNumberFormat="1" applyFont="1" applyFill="1" applyBorder="1" applyProtection="1"/>
    <xf numFmtId="164" fontId="1" fillId="10" borderId="24" xfId="1" applyNumberFormat="1" applyFont="1" applyFill="1" applyBorder="1" applyProtection="1"/>
    <xf numFmtId="164" fontId="1" fillId="10" borderId="0" xfId="1" applyNumberFormat="1" applyFont="1" applyFill="1" applyBorder="1" applyProtection="1"/>
    <xf numFmtId="164" fontId="1" fillId="10" borderId="25" xfId="1" applyNumberFormat="1" applyFont="1" applyFill="1" applyBorder="1" applyProtection="1"/>
    <xf numFmtId="164" fontId="1" fillId="10" borderId="26" xfId="1" applyNumberFormat="1" applyFont="1" applyFill="1" applyBorder="1" applyProtection="1"/>
    <xf numFmtId="164" fontId="1" fillId="10" borderId="46" xfId="1" applyNumberFormat="1" applyFont="1" applyFill="1" applyBorder="1" applyProtection="1"/>
    <xf numFmtId="0" fontId="1" fillId="10" borderId="10" xfId="1" applyFont="1" applyFill="1" applyBorder="1" applyProtection="1">
      <protection locked="0"/>
    </xf>
    <xf numFmtId="164" fontId="8" fillId="10" borderId="0" xfId="1" applyNumberFormat="1" applyFont="1" applyFill="1" applyBorder="1" applyProtection="1"/>
    <xf numFmtId="164" fontId="1" fillId="10" borderId="45" xfId="1" applyNumberFormat="1" applyFont="1" applyFill="1" applyBorder="1" applyProtection="1"/>
    <xf numFmtId="0" fontId="3" fillId="10" borderId="0" xfId="1" applyFont="1" applyFill="1" applyBorder="1" applyProtection="1">
      <protection locked="0"/>
    </xf>
    <xf numFmtId="164" fontId="3" fillId="10" borderId="19" xfId="1" applyNumberFormat="1" applyFont="1" applyFill="1" applyBorder="1" applyProtection="1"/>
    <xf numFmtId="164" fontId="3" fillId="10" borderId="20" xfId="1" applyNumberFormat="1" applyFont="1" applyFill="1" applyBorder="1" applyProtection="1"/>
    <xf numFmtId="164" fontId="3" fillId="10" borderId="21" xfId="1" applyNumberFormat="1" applyFont="1" applyFill="1" applyBorder="1" applyProtection="1"/>
    <xf numFmtId="164" fontId="3" fillId="10" borderId="41" xfId="1" applyNumberFormat="1" applyFont="1" applyFill="1" applyBorder="1" applyProtection="1"/>
    <xf numFmtId="0" fontId="1" fillId="7" borderId="5" xfId="1" applyFont="1" applyFill="1" applyBorder="1" applyProtection="1">
      <protection locked="0"/>
    </xf>
    <xf numFmtId="164" fontId="1" fillId="7" borderId="20" xfId="1" applyNumberFormat="1" applyFont="1" applyFill="1" applyBorder="1" applyProtection="1"/>
    <xf numFmtId="0" fontId="1" fillId="7" borderId="40" xfId="1" applyFont="1" applyFill="1" applyBorder="1" applyAlignment="1" applyProtection="1">
      <alignment horizontal="center"/>
      <protection locked="0"/>
    </xf>
    <xf numFmtId="0" fontId="1" fillId="7" borderId="70" xfId="1" applyFont="1" applyFill="1" applyBorder="1" applyAlignment="1" applyProtection="1">
      <alignment horizontal="center"/>
      <protection locked="0"/>
    </xf>
    <xf numFmtId="0" fontId="1" fillId="7" borderId="145" xfId="1" applyFont="1" applyFill="1" applyBorder="1" applyProtection="1">
      <protection locked="0"/>
    </xf>
    <xf numFmtId="0" fontId="4" fillId="10" borderId="14" xfId="1" applyFont="1" applyFill="1" applyBorder="1" applyAlignment="1" applyProtection="1">
      <alignment horizontal="center"/>
      <protection locked="0"/>
    </xf>
    <xf numFmtId="0" fontId="1" fillId="10" borderId="5" xfId="1" applyFont="1" applyFill="1" applyBorder="1" applyProtection="1">
      <protection locked="0"/>
    </xf>
    <xf numFmtId="164" fontId="1" fillId="10" borderId="115" xfId="1" applyNumberFormat="1" applyFont="1" applyFill="1" applyBorder="1" applyProtection="1"/>
    <xf numFmtId="164" fontId="1" fillId="10" borderId="20" xfId="1" applyNumberFormat="1" applyFont="1" applyFill="1" applyBorder="1" applyProtection="1"/>
    <xf numFmtId="164" fontId="1" fillId="10" borderId="21" xfId="1" applyNumberFormat="1" applyFont="1" applyFill="1" applyBorder="1" applyProtection="1"/>
    <xf numFmtId="164" fontId="1" fillId="10" borderId="19" xfId="1" applyNumberFormat="1" applyFont="1" applyFill="1" applyBorder="1" applyProtection="1"/>
    <xf numFmtId="164" fontId="1" fillId="10" borderId="28" xfId="1" applyNumberFormat="1" applyFont="1" applyFill="1" applyBorder="1" applyProtection="1"/>
    <xf numFmtId="164" fontId="1" fillId="10" borderId="29" xfId="1" applyNumberFormat="1" applyFont="1" applyFill="1" applyBorder="1" applyProtection="1"/>
    <xf numFmtId="164" fontId="1" fillId="10" borderId="44" xfId="1" applyNumberFormat="1" applyFont="1" applyFill="1" applyBorder="1" applyProtection="1"/>
    <xf numFmtId="0" fontId="4" fillId="10" borderId="144" xfId="1" applyFont="1" applyFill="1" applyBorder="1" applyAlignment="1" applyProtection="1">
      <alignment horizontal="center"/>
      <protection locked="0"/>
    </xf>
    <xf numFmtId="0" fontId="1" fillId="6" borderId="0" xfId="1" applyFont="1" applyFill="1" applyProtection="1">
      <protection locked="0"/>
    </xf>
    <xf numFmtId="164" fontId="1" fillId="6" borderId="115" xfId="1" applyNumberFormat="1" applyFont="1" applyFill="1" applyBorder="1" applyProtection="1"/>
    <xf numFmtId="164" fontId="1" fillId="6" borderId="20" xfId="1" applyNumberFormat="1" applyFont="1" applyFill="1" applyBorder="1" applyProtection="1"/>
    <xf numFmtId="164" fontId="1" fillId="6" borderId="21" xfId="1" applyNumberFormat="1" applyFont="1" applyFill="1" applyBorder="1" applyProtection="1"/>
    <xf numFmtId="164" fontId="1" fillId="6" borderId="19" xfId="1" applyNumberFormat="1" applyFont="1" applyFill="1" applyBorder="1" applyProtection="1"/>
    <xf numFmtId="164" fontId="1" fillId="7" borderId="41" xfId="1" applyNumberFormat="1" applyFont="1" applyFill="1" applyBorder="1" applyProtection="1"/>
    <xf numFmtId="0" fontId="4" fillId="11" borderId="144" xfId="1" applyFont="1" applyFill="1" applyBorder="1" applyAlignment="1" applyProtection="1">
      <alignment horizontal="center"/>
      <protection locked="0"/>
    </xf>
    <xf numFmtId="0" fontId="1" fillId="11" borderId="5" xfId="1" applyFont="1" applyFill="1" applyBorder="1" applyProtection="1">
      <protection locked="0"/>
    </xf>
    <xf numFmtId="164" fontId="1" fillId="11" borderId="22" xfId="1" applyNumberFormat="1" applyFont="1" applyFill="1" applyBorder="1" applyProtection="1"/>
    <xf numFmtId="164" fontId="1" fillId="11" borderId="23" xfId="1" applyNumberFormat="1" applyFont="1" applyFill="1" applyBorder="1" applyProtection="1"/>
    <xf numFmtId="164" fontId="1" fillId="11" borderId="24" xfId="1" applyNumberFormat="1" applyFont="1" applyFill="1" applyBorder="1" applyProtection="1"/>
    <xf numFmtId="164" fontId="8" fillId="11" borderId="0" xfId="1" applyNumberFormat="1" applyFont="1" applyFill="1" applyBorder="1" applyProtection="1"/>
    <xf numFmtId="164" fontId="1" fillId="11" borderId="25" xfId="1" applyNumberFormat="1" applyFont="1" applyFill="1" applyBorder="1" applyProtection="1"/>
    <xf numFmtId="164" fontId="1" fillId="11" borderId="45" xfId="1" applyNumberFormat="1" applyFont="1" applyFill="1" applyBorder="1" applyProtection="1"/>
    <xf numFmtId="164" fontId="1" fillId="11" borderId="26" xfId="1" applyNumberFormat="1" applyFont="1" applyFill="1" applyBorder="1" applyProtection="1"/>
    <xf numFmtId="164" fontId="1" fillId="11" borderId="27" xfId="1" applyNumberFormat="1" applyFont="1" applyFill="1" applyBorder="1" applyProtection="1"/>
    <xf numFmtId="164" fontId="1" fillId="11" borderId="46" xfId="1" applyNumberFormat="1" applyFont="1" applyFill="1" applyBorder="1" applyProtection="1"/>
    <xf numFmtId="164" fontId="1" fillId="11" borderId="19" xfId="1" applyNumberFormat="1" applyFont="1" applyFill="1" applyBorder="1" applyProtection="1"/>
    <xf numFmtId="164" fontId="1" fillId="11" borderId="29" xfId="1" applyNumberFormat="1" applyFont="1" applyFill="1" applyBorder="1" applyProtection="1"/>
    <xf numFmtId="164" fontId="1" fillId="11" borderId="30" xfId="1" applyNumberFormat="1" applyFont="1" applyFill="1" applyBorder="1" applyProtection="1"/>
    <xf numFmtId="164" fontId="1" fillId="11" borderId="28" xfId="1" applyNumberFormat="1" applyFont="1" applyFill="1" applyBorder="1" applyProtection="1"/>
    <xf numFmtId="164" fontId="1" fillId="11" borderId="44" xfId="1" applyNumberFormat="1" applyFont="1" applyFill="1" applyBorder="1" applyProtection="1"/>
    <xf numFmtId="164" fontId="1" fillId="11" borderId="0" xfId="1" applyNumberFormat="1" applyFont="1" applyFill="1" applyBorder="1" applyProtection="1"/>
    <xf numFmtId="164" fontId="1" fillId="11" borderId="115" xfId="1" applyNumberFormat="1" applyFont="1" applyFill="1" applyBorder="1" applyProtection="1"/>
    <xf numFmtId="164" fontId="1" fillId="11" borderId="20" xfId="1" applyNumberFormat="1" applyFont="1" applyFill="1" applyBorder="1" applyProtection="1"/>
    <xf numFmtId="164" fontId="1" fillId="11" borderId="21" xfId="1" applyNumberFormat="1" applyFont="1" applyFill="1" applyBorder="1" applyProtection="1"/>
    <xf numFmtId="164" fontId="1" fillId="6" borderId="134" xfId="1" applyNumberFormat="1" applyFont="1" applyFill="1" applyBorder="1" applyProtection="1"/>
    <xf numFmtId="164" fontId="1" fillId="6" borderId="135" xfId="1" applyNumberFormat="1" applyFont="1" applyFill="1" applyBorder="1" applyProtection="1"/>
    <xf numFmtId="164" fontId="1" fillId="6" borderId="136" xfId="1" applyNumberFormat="1" applyFont="1" applyFill="1" applyBorder="1" applyProtection="1"/>
    <xf numFmtId="164" fontId="1" fillId="6" borderId="137" xfId="1" applyNumberFormat="1" applyFont="1" applyFill="1" applyBorder="1" applyProtection="1"/>
    <xf numFmtId="164" fontId="1" fillId="0" borderId="115" xfId="1" applyNumberFormat="1" applyFont="1" applyFill="1" applyBorder="1" applyProtection="1"/>
    <xf numFmtId="164" fontId="1" fillId="0" borderId="20" xfId="1" applyNumberFormat="1" applyFont="1" applyFill="1" applyBorder="1" applyProtection="1"/>
    <xf numFmtId="164" fontId="1" fillId="0" borderId="21" xfId="1" applyNumberFormat="1" applyFont="1" applyFill="1" applyBorder="1" applyProtection="1"/>
    <xf numFmtId="164" fontId="1" fillId="0" borderId="19" xfId="1" applyNumberFormat="1" applyFont="1" applyFill="1" applyBorder="1" applyProtection="1"/>
    <xf numFmtId="9" fontId="1" fillId="0" borderId="113" xfId="3" applyFont="1" applyFill="1" applyBorder="1" applyAlignment="1" applyProtection="1">
      <alignment horizontal="center"/>
      <protection locked="0"/>
    </xf>
    <xf numFmtId="9" fontId="1" fillId="0" borderId="23" xfId="3" applyFont="1" applyFill="1" applyBorder="1" applyAlignment="1" applyProtection="1">
      <alignment horizontal="center"/>
      <protection locked="0"/>
    </xf>
    <xf numFmtId="9" fontId="1" fillId="0" borderId="24" xfId="3" applyFont="1" applyFill="1" applyBorder="1" applyAlignment="1" applyProtection="1">
      <alignment horizontal="center"/>
      <protection locked="0"/>
    </xf>
    <xf numFmtId="9" fontId="1" fillId="0" borderId="22" xfId="3" applyFont="1" applyFill="1" applyBorder="1" applyAlignment="1" applyProtection="1">
      <alignment horizontal="center"/>
      <protection locked="0"/>
    </xf>
    <xf numFmtId="164" fontId="1" fillId="11" borderId="19" xfId="1" applyNumberFormat="1" applyFont="1" applyFill="1" applyBorder="1" applyAlignment="1" applyProtection="1">
      <alignment horizontal="right"/>
    </xf>
    <xf numFmtId="164" fontId="1" fillId="11" borderId="20" xfId="1" applyNumberFormat="1" applyFont="1" applyFill="1" applyBorder="1" applyAlignment="1" applyProtection="1">
      <alignment horizontal="right"/>
    </xf>
    <xf numFmtId="164" fontId="1" fillId="11" borderId="41" xfId="1" applyNumberFormat="1" applyFont="1" applyFill="1" applyBorder="1" applyAlignment="1" applyProtection="1">
      <alignment horizontal="right"/>
    </xf>
    <xf numFmtId="164" fontId="1" fillId="7" borderId="19" xfId="1" applyNumberFormat="1" applyFont="1" applyFill="1" applyBorder="1" applyAlignment="1" applyProtection="1">
      <alignment horizontal="right"/>
    </xf>
    <xf numFmtId="164" fontId="1" fillId="7" borderId="20" xfId="1" applyNumberFormat="1" applyFont="1" applyFill="1" applyBorder="1" applyAlignment="1" applyProtection="1">
      <alignment horizontal="right"/>
    </xf>
    <xf numFmtId="164" fontId="1" fillId="7" borderId="41" xfId="1" applyNumberFormat="1" applyFont="1" applyFill="1" applyBorder="1" applyAlignment="1" applyProtection="1">
      <alignment horizontal="right"/>
    </xf>
    <xf numFmtId="164" fontId="1" fillId="7" borderId="48" xfId="1" applyNumberFormat="1" applyFont="1" applyFill="1" applyBorder="1" applyAlignment="1" applyProtection="1">
      <alignment horizontal="right"/>
    </xf>
    <xf numFmtId="164" fontId="1" fillId="7" borderId="49" xfId="1" applyNumberFormat="1" applyFont="1" applyFill="1" applyBorder="1" applyAlignment="1" applyProtection="1">
      <alignment horizontal="right"/>
    </xf>
    <xf numFmtId="164" fontId="1" fillId="7" borderId="52" xfId="1" applyNumberFormat="1" applyFont="1" applyFill="1" applyBorder="1" applyAlignment="1" applyProtection="1">
      <alignment horizontal="right"/>
    </xf>
    <xf numFmtId="164" fontId="1" fillId="0" borderId="0" xfId="1" applyNumberFormat="1" applyFont="1" applyFill="1" applyBorder="1" applyAlignment="1" applyProtection="1">
      <alignment horizontal="center"/>
    </xf>
    <xf numFmtId="164" fontId="1" fillId="0" borderId="51" xfId="1" applyNumberFormat="1" applyFont="1" applyFill="1" applyBorder="1" applyProtection="1"/>
    <xf numFmtId="0" fontId="4" fillId="11" borderId="5" xfId="1" applyFont="1" applyFill="1" applyBorder="1" applyAlignment="1" applyProtection="1">
      <alignment horizontal="center"/>
      <protection locked="0"/>
    </xf>
    <xf numFmtId="0" fontId="3" fillId="11" borderId="0" xfId="1" applyFont="1" applyFill="1" applyBorder="1" applyProtection="1">
      <protection locked="0"/>
    </xf>
    <xf numFmtId="164" fontId="3" fillId="11" borderId="19" xfId="1" applyNumberFormat="1" applyFont="1" applyFill="1" applyBorder="1" applyProtection="1"/>
    <xf numFmtId="164" fontId="3" fillId="11" borderId="20" xfId="1" applyNumberFormat="1" applyFont="1" applyFill="1" applyBorder="1" applyProtection="1"/>
    <xf numFmtId="164" fontId="3" fillId="11" borderId="21" xfId="1" applyNumberFormat="1" applyFont="1" applyFill="1" applyBorder="1" applyProtection="1"/>
    <xf numFmtId="164" fontId="3" fillId="11" borderId="41" xfId="1" applyNumberFormat="1" applyFont="1" applyFill="1" applyBorder="1" applyProtection="1"/>
    <xf numFmtId="0" fontId="1" fillId="11" borderId="13" xfId="1" applyFont="1" applyFill="1" applyBorder="1" applyProtection="1">
      <protection locked="0"/>
    </xf>
    <xf numFmtId="164" fontId="1" fillId="11" borderId="25" xfId="1" applyNumberFormat="1" applyFont="1" applyFill="1" applyBorder="1" applyProtection="1">
      <protection locked="0"/>
    </xf>
    <xf numFmtId="164" fontId="1" fillId="11" borderId="26" xfId="1" applyNumberFormat="1" applyFont="1" applyFill="1" applyBorder="1" applyProtection="1">
      <protection locked="0"/>
    </xf>
    <xf numFmtId="164" fontId="1" fillId="11" borderId="27" xfId="1" applyNumberFormat="1" applyFont="1" applyFill="1" applyBorder="1" applyProtection="1">
      <protection locked="0"/>
    </xf>
    <xf numFmtId="164" fontId="1" fillId="11" borderId="0" xfId="1" applyNumberFormat="1" applyFont="1" applyFill="1" applyBorder="1" applyProtection="1">
      <protection locked="0"/>
    </xf>
    <xf numFmtId="164" fontId="8" fillId="11" borderId="0" xfId="1" applyNumberFormat="1" applyFont="1" applyFill="1" applyBorder="1" applyProtection="1">
      <protection locked="0"/>
    </xf>
    <xf numFmtId="0" fontId="4" fillId="11" borderId="14" xfId="1" applyFont="1" applyFill="1" applyBorder="1" applyAlignment="1" applyProtection="1">
      <alignment horizontal="center"/>
      <protection locked="0"/>
    </xf>
    <xf numFmtId="0" fontId="1" fillId="11" borderId="10" xfId="1" applyFont="1" applyFill="1" applyBorder="1" applyProtection="1">
      <protection locked="0"/>
    </xf>
    <xf numFmtId="164" fontId="1" fillId="11" borderId="22" xfId="1" applyNumberFormat="1" applyFont="1" applyFill="1" applyBorder="1" applyProtection="1">
      <protection locked="0"/>
    </xf>
    <xf numFmtId="164" fontId="1" fillId="11" borderId="23" xfId="1" applyNumberFormat="1" applyFont="1" applyFill="1" applyBorder="1" applyProtection="1">
      <protection locked="0"/>
    </xf>
    <xf numFmtId="164" fontId="1" fillId="11" borderId="24" xfId="1" applyNumberFormat="1" applyFont="1" applyFill="1" applyBorder="1" applyProtection="1">
      <protection locked="0"/>
    </xf>
    <xf numFmtId="9" fontId="1" fillId="0" borderId="22" xfId="3" applyFont="1" applyBorder="1" applyAlignment="1" applyProtection="1">
      <alignment horizontal="right"/>
      <protection locked="0"/>
    </xf>
    <xf numFmtId="9" fontId="1" fillId="0" borderId="23" xfId="3" applyFont="1" applyBorder="1" applyAlignment="1" applyProtection="1">
      <alignment horizontal="right"/>
      <protection locked="0"/>
    </xf>
    <xf numFmtId="9" fontId="1" fillId="0" borderId="24" xfId="3" applyFont="1" applyBorder="1" applyAlignment="1" applyProtection="1">
      <alignment horizontal="right"/>
      <protection locked="0"/>
    </xf>
    <xf numFmtId="164" fontId="1" fillId="11" borderId="21" xfId="1" applyNumberFormat="1" applyFont="1" applyFill="1" applyBorder="1" applyAlignment="1" applyProtection="1">
      <alignment horizontal="right"/>
    </xf>
    <xf numFmtId="9" fontId="1" fillId="6" borderId="23" xfId="3" applyFont="1" applyFill="1" applyBorder="1" applyAlignment="1" applyProtection="1">
      <alignment horizontal="right"/>
    </xf>
    <xf numFmtId="9" fontId="1" fillId="6" borderId="24" xfId="3" applyFont="1" applyFill="1" applyBorder="1" applyAlignment="1" applyProtection="1">
      <alignment horizontal="right"/>
    </xf>
    <xf numFmtId="9" fontId="1" fillId="6" borderId="22" xfId="3" applyFont="1" applyFill="1" applyBorder="1" applyAlignment="1" applyProtection="1">
      <alignment horizontal="right"/>
    </xf>
    <xf numFmtId="164" fontId="1" fillId="6" borderId="20" xfId="1" applyNumberFormat="1" applyFont="1" applyFill="1" applyBorder="1" applyAlignment="1" applyProtection="1">
      <alignment horizontal="right"/>
    </xf>
    <xf numFmtId="164" fontId="1" fillId="6" borderId="21" xfId="1" applyNumberFormat="1" applyFont="1" applyFill="1" applyBorder="1" applyAlignment="1" applyProtection="1">
      <alignment horizontal="right"/>
    </xf>
    <xf numFmtId="164" fontId="1" fillId="6" borderId="19" xfId="1" applyNumberFormat="1" applyFont="1" applyFill="1" applyBorder="1" applyAlignment="1" applyProtection="1">
      <alignment horizontal="right"/>
    </xf>
    <xf numFmtId="0" fontId="4" fillId="6" borderId="14" xfId="1" applyFont="1" applyFill="1" applyBorder="1" applyAlignment="1" applyProtection="1">
      <alignment horizontal="center"/>
      <protection locked="0"/>
    </xf>
    <xf numFmtId="0" fontId="1" fillId="6" borderId="13" xfId="1" applyFont="1" applyFill="1" applyBorder="1" applyProtection="1">
      <protection locked="0"/>
    </xf>
    <xf numFmtId="0" fontId="4" fillId="6" borderId="5" xfId="1" applyFont="1" applyFill="1" applyBorder="1" applyAlignment="1" applyProtection="1">
      <alignment horizontal="center"/>
      <protection locked="0"/>
    </xf>
    <xf numFmtId="0" fontId="3" fillId="6" borderId="0" xfId="1" applyFont="1" applyFill="1" applyBorder="1" applyProtection="1">
      <protection locked="0"/>
    </xf>
    <xf numFmtId="0" fontId="1" fillId="6" borderId="5" xfId="1" applyFont="1" applyFill="1" applyBorder="1" applyAlignment="1" applyProtection="1">
      <alignment horizontal="center"/>
      <protection locked="0"/>
    </xf>
    <xf numFmtId="0" fontId="2" fillId="6" borderId="0" xfId="1" applyFont="1" applyFill="1" applyBorder="1" applyProtection="1">
      <protection locked="0"/>
    </xf>
    <xf numFmtId="0" fontId="1" fillId="7" borderId="11" xfId="1" applyFont="1" applyFill="1" applyBorder="1" applyAlignment="1" applyProtection="1">
      <alignment horizontal="left"/>
      <protection locked="0"/>
    </xf>
    <xf numFmtId="0" fontId="4" fillId="7" borderId="144" xfId="1" applyFont="1" applyFill="1" applyBorder="1" applyAlignment="1" applyProtection="1">
      <alignment horizontal="center"/>
      <protection locked="0"/>
    </xf>
    <xf numFmtId="0" fontId="1" fillId="7" borderId="146" xfId="1" applyFont="1" applyFill="1" applyBorder="1" applyProtection="1">
      <protection locked="0"/>
    </xf>
    <xf numFmtId="10" fontId="1" fillId="6" borderId="115" xfId="1" applyNumberFormat="1" applyFont="1" applyFill="1" applyBorder="1" applyProtection="1"/>
    <xf numFmtId="10" fontId="1" fillId="6" borderId="134" xfId="1" applyNumberFormat="1" applyFont="1" applyFill="1" applyBorder="1" applyProtection="1"/>
    <xf numFmtId="166" fontId="1" fillId="6" borderId="134" xfId="1" applyNumberFormat="1" applyFont="1" applyFill="1" applyBorder="1" applyProtection="1"/>
    <xf numFmtId="166" fontId="1" fillId="6" borderId="135" xfId="1" applyNumberFormat="1" applyFont="1" applyFill="1" applyBorder="1" applyProtection="1"/>
    <xf numFmtId="166" fontId="1" fillId="6" borderId="136" xfId="1" applyNumberFormat="1" applyFont="1" applyFill="1" applyBorder="1" applyProtection="1"/>
    <xf numFmtId="10" fontId="1" fillId="0" borderId="22" xfId="3" applyNumberFormat="1" applyFont="1" applyBorder="1" applyProtection="1">
      <protection locked="0"/>
    </xf>
    <xf numFmtId="10" fontId="1" fillId="11" borderId="28" xfId="1" applyNumberFormat="1" applyFont="1" applyFill="1" applyBorder="1" applyProtection="1"/>
    <xf numFmtId="10" fontId="1" fillId="11" borderId="29" xfId="1" applyNumberFormat="1" applyFont="1" applyFill="1" applyBorder="1" applyProtection="1"/>
    <xf numFmtId="10" fontId="1" fillId="11" borderId="30" xfId="1" applyNumberFormat="1" applyFont="1" applyFill="1" applyBorder="1" applyProtection="1"/>
    <xf numFmtId="10" fontId="1" fillId="11" borderId="115" xfId="1" applyNumberFormat="1" applyFont="1" applyFill="1" applyBorder="1" applyProtection="1"/>
    <xf numFmtId="10" fontId="1" fillId="0" borderId="115" xfId="1" applyNumberFormat="1" applyFont="1" applyFill="1" applyBorder="1" applyProtection="1"/>
    <xf numFmtId="10" fontId="1" fillId="0" borderId="113" xfId="3" applyNumberFormat="1" applyFont="1" applyFill="1" applyBorder="1" applyAlignment="1" applyProtection="1">
      <alignment horizontal="right"/>
      <protection locked="0"/>
    </xf>
    <xf numFmtId="0" fontId="24" fillId="5" borderId="57" xfId="1" applyFont="1" applyFill="1" applyBorder="1" applyProtection="1">
      <protection locked="0"/>
    </xf>
    <xf numFmtId="10" fontId="1" fillId="0" borderId="23" xfId="3" applyNumberFormat="1" applyFont="1" applyBorder="1" applyProtection="1">
      <protection locked="0"/>
    </xf>
    <xf numFmtId="10" fontId="1" fillId="0" borderId="24" xfId="3" applyNumberFormat="1" applyFont="1" applyBorder="1" applyProtection="1">
      <protection locked="0"/>
    </xf>
    <xf numFmtId="10" fontId="1" fillId="0" borderId="22" xfId="3" applyNumberFormat="1" applyFont="1" applyBorder="1" applyAlignment="1" applyProtection="1">
      <alignment horizontal="right"/>
      <protection locked="0"/>
    </xf>
    <xf numFmtId="10" fontId="1" fillId="11" borderId="28" xfId="1" applyNumberFormat="1" applyFont="1" applyFill="1" applyBorder="1" applyAlignment="1" applyProtection="1">
      <alignment horizontal="right"/>
    </xf>
    <xf numFmtId="10" fontId="1" fillId="11" borderId="29" xfId="1" applyNumberFormat="1" applyFont="1" applyFill="1" applyBorder="1" applyAlignment="1" applyProtection="1">
      <alignment horizontal="right"/>
    </xf>
    <xf numFmtId="10" fontId="1" fillId="11" borderId="30" xfId="1" applyNumberFormat="1" applyFont="1" applyFill="1" applyBorder="1" applyAlignment="1" applyProtection="1">
      <alignment horizontal="right"/>
    </xf>
    <xf numFmtId="10" fontId="1" fillId="6" borderId="115" xfId="1" applyNumberFormat="1" applyFont="1" applyFill="1" applyBorder="1" applyAlignment="1" applyProtection="1">
      <alignment horizontal="right"/>
    </xf>
    <xf numFmtId="10" fontId="1" fillId="11" borderId="115" xfId="1" applyNumberFormat="1" applyFont="1" applyFill="1" applyBorder="1" applyAlignment="1" applyProtection="1">
      <alignment horizontal="right"/>
    </xf>
    <xf numFmtId="10" fontId="1" fillId="0" borderId="115" xfId="1" applyNumberFormat="1" applyFont="1" applyFill="1" applyBorder="1" applyAlignment="1" applyProtection="1">
      <alignment horizontal="right"/>
    </xf>
    <xf numFmtId="10" fontId="1" fillId="6" borderId="134" xfId="1" applyNumberFormat="1" applyFont="1" applyFill="1" applyBorder="1" applyAlignment="1" applyProtection="1">
      <alignment horizontal="right"/>
    </xf>
    <xf numFmtId="10" fontId="1" fillId="6" borderId="22" xfId="3" applyNumberFormat="1" applyFont="1" applyFill="1" applyBorder="1" applyAlignment="1" applyProtection="1">
      <alignment horizontal="right"/>
      <protection locked="0"/>
    </xf>
    <xf numFmtId="10" fontId="1" fillId="6" borderId="113" xfId="3" applyNumberFormat="1" applyFont="1" applyFill="1" applyBorder="1" applyAlignment="1" applyProtection="1">
      <alignment horizontal="right"/>
    </xf>
    <xf numFmtId="14" fontId="10" fillId="4" borderId="7" xfId="0" applyNumberFormat="1" applyFont="1" applyFill="1" applyBorder="1" applyProtection="1"/>
    <xf numFmtId="164" fontId="3" fillId="5" borderId="19" xfId="1" applyNumberFormat="1" applyFont="1" applyFill="1" applyBorder="1" applyAlignment="1" applyProtection="1">
      <alignment horizontal="left"/>
    </xf>
    <xf numFmtId="164" fontId="1" fillId="7" borderId="22" xfId="1" applyNumberFormat="1" applyFont="1" applyFill="1" applyBorder="1" applyAlignment="1" applyProtection="1">
      <alignment wrapText="1"/>
    </xf>
    <xf numFmtId="164" fontId="2" fillId="0" borderId="6" xfId="1" applyNumberFormat="1" applyFont="1" applyFill="1" applyBorder="1" applyProtection="1">
      <protection locked="0"/>
    </xf>
    <xf numFmtId="0" fontId="2" fillId="0" borderId="6" xfId="1" applyNumberFormat="1" applyFont="1" applyFill="1" applyBorder="1" applyProtection="1">
      <protection locked="0"/>
    </xf>
    <xf numFmtId="164" fontId="1" fillId="0" borderId="28" xfId="1" applyNumberFormat="1" applyFont="1" applyFill="1" applyBorder="1" applyProtection="1">
      <protection locked="0"/>
    </xf>
    <xf numFmtId="164" fontId="1" fillId="0" borderId="29" xfId="1" applyNumberFormat="1" applyFont="1" applyFill="1" applyBorder="1" applyProtection="1">
      <protection locked="0"/>
    </xf>
    <xf numFmtId="164" fontId="1" fillId="0" borderId="30" xfId="1" applyNumberFormat="1" applyFont="1" applyFill="1" applyBorder="1" applyProtection="1">
      <protection locked="0"/>
    </xf>
    <xf numFmtId="10" fontId="3" fillId="5" borderId="19" xfId="1" applyNumberFormat="1" applyFont="1" applyFill="1" applyBorder="1" applyProtection="1"/>
    <xf numFmtId="166" fontId="2" fillId="0" borderId="6" xfId="1" applyNumberFormat="1" applyFont="1" applyFill="1" applyBorder="1" applyProtection="1">
      <protection locked="0"/>
    </xf>
    <xf numFmtId="9" fontId="2" fillId="0" borderId="6" xfId="1" applyNumberFormat="1" applyFont="1" applyFill="1" applyBorder="1" applyProtection="1">
      <protection locked="0"/>
    </xf>
    <xf numFmtId="10" fontId="1" fillId="0" borderId="0" xfId="1" applyNumberFormat="1" applyFont="1" applyProtection="1">
      <protection locked="0"/>
    </xf>
    <xf numFmtId="0" fontId="3" fillId="2" borderId="95" xfId="0" applyFont="1" applyFill="1" applyBorder="1" applyAlignment="1" applyProtection="1">
      <alignment horizontal="center"/>
    </xf>
    <xf numFmtId="0" fontId="3" fillId="2" borderId="96" xfId="0" applyFont="1" applyFill="1" applyBorder="1" applyAlignment="1" applyProtection="1">
      <alignment horizontal="center"/>
    </xf>
    <xf numFmtId="0" fontId="3" fillId="2" borderId="97" xfId="0" applyFont="1" applyFill="1" applyBorder="1" applyAlignment="1" applyProtection="1">
      <alignment horizontal="center"/>
    </xf>
    <xf numFmtId="0" fontId="18" fillId="7" borderId="7" xfId="0" applyFont="1" applyFill="1" applyBorder="1" applyAlignment="1" applyProtection="1">
      <alignment horizontal="center"/>
    </xf>
    <xf numFmtId="0" fontId="18" fillId="7" borderId="8"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164" fontId="3" fillId="8" borderId="0" xfId="1" applyNumberFormat="1" applyFont="1" applyFill="1" applyAlignment="1" applyProtection="1">
      <alignment horizontal="center"/>
      <protection locked="0"/>
    </xf>
    <xf numFmtId="164" fontId="3" fillId="2" borderId="37" xfId="1" applyNumberFormat="1" applyFont="1" applyFill="1" applyBorder="1" applyAlignment="1" applyProtection="1">
      <alignment horizontal="center"/>
      <protection locked="0"/>
    </xf>
    <xf numFmtId="164" fontId="3" fillId="2" borderId="38" xfId="1" applyNumberFormat="1" applyFont="1" applyFill="1" applyBorder="1" applyAlignment="1" applyProtection="1">
      <alignment horizontal="center"/>
      <protection locked="0"/>
    </xf>
    <xf numFmtId="164" fontId="3" fillId="2" borderId="39" xfId="1" applyNumberFormat="1" applyFont="1" applyFill="1" applyBorder="1" applyAlignment="1" applyProtection="1">
      <alignment horizontal="center"/>
      <protection locked="0"/>
    </xf>
    <xf numFmtId="164" fontId="3" fillId="2" borderId="114" xfId="1" applyNumberFormat="1" applyFont="1" applyFill="1" applyBorder="1" applyAlignment="1" applyProtection="1">
      <alignment horizontal="center"/>
      <protection locked="0"/>
    </xf>
    <xf numFmtId="164" fontId="3" fillId="2" borderId="124" xfId="1" applyNumberFormat="1" applyFont="1" applyFill="1" applyBorder="1" applyAlignment="1" applyProtection="1">
      <alignment horizontal="center"/>
      <protection locked="0"/>
    </xf>
    <xf numFmtId="164" fontId="1" fillId="8" borderId="0" xfId="1" applyNumberFormat="1" applyFont="1" applyFill="1" applyAlignment="1" applyProtection="1">
      <alignment horizontal="center"/>
      <protection locked="0"/>
    </xf>
    <xf numFmtId="164" fontId="15" fillId="2" borderId="73" xfId="1" applyNumberFormat="1" applyFont="1" applyFill="1" applyBorder="1" applyAlignment="1" applyProtection="1">
      <alignment horizontal="center"/>
      <protection locked="0"/>
    </xf>
    <xf numFmtId="164" fontId="15" fillId="2" borderId="57" xfId="1" applyNumberFormat="1" applyFont="1" applyFill="1" applyBorder="1" applyAlignment="1" applyProtection="1">
      <alignment horizontal="center"/>
      <protection locked="0"/>
    </xf>
    <xf numFmtId="164" fontId="15" fillId="2" borderId="56" xfId="1" applyNumberFormat="1" applyFont="1" applyFill="1" applyBorder="1" applyAlignment="1" applyProtection="1">
      <alignment horizontal="center"/>
      <protection locked="0"/>
    </xf>
    <xf numFmtId="164" fontId="3" fillId="2" borderId="51" xfId="1" applyNumberFormat="1" applyFont="1" applyFill="1" applyBorder="1" applyAlignment="1" applyProtection="1">
      <alignment horizontal="center"/>
      <protection locked="0"/>
    </xf>
    <xf numFmtId="0" fontId="10" fillId="4" borderId="4"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1" fillId="0" borderId="0" xfId="0" applyFont="1" applyAlignment="1">
      <alignment horizontal="left" vertical="top" wrapText="1"/>
    </xf>
    <xf numFmtId="164" fontId="3" fillId="5" borderId="37" xfId="1" applyNumberFormat="1" applyFont="1" applyFill="1" applyBorder="1" applyAlignment="1" applyProtection="1">
      <alignment horizontal="left" wrapText="1"/>
    </xf>
    <xf numFmtId="164" fontId="3" fillId="5" borderId="19" xfId="1" applyNumberFormat="1" applyFont="1" applyFill="1" applyBorder="1" applyAlignment="1" applyProtection="1">
      <alignment horizontal="left" wrapText="1"/>
    </xf>
    <xf numFmtId="10" fontId="1" fillId="0" borderId="19" xfId="3" applyNumberFormat="1" applyFont="1" applyBorder="1" applyAlignment="1" applyProtection="1">
      <alignment horizontal="left" vertical="top" wrapText="1"/>
      <protection locked="0"/>
    </xf>
    <xf numFmtId="10" fontId="1" fillId="0" borderId="22" xfId="3" applyNumberFormat="1" applyFont="1" applyBorder="1" applyAlignment="1" applyProtection="1">
      <alignment horizontal="left" vertical="top" wrapText="1"/>
      <protection locked="0"/>
    </xf>
  </cellXfs>
  <cellStyles count="5">
    <cellStyle name="Comma 2" xfId="2"/>
    <cellStyle name="Currency" xfId="4" builtinId="4"/>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tland.gov.uk\dc2\ACCESS\WTIP%20Template\Milestones_26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P Board spclty milstns MNTH"/>
      <sheetName val="TTG Board spclty milstns MNTH"/>
    </sheetNames>
    <sheetDataSet>
      <sheetData sheetId="0">
        <row r="2">
          <cell r="D2" t="str">
            <v>BoardSpecialty</v>
          </cell>
          <cell r="E2" t="str">
            <v>Specialty</v>
          </cell>
          <cell r="F2" t="str">
            <v>Published September 2018 data (as in November 2018 ISD publication)</v>
          </cell>
          <cell r="G2">
            <v>43404</v>
          </cell>
          <cell r="H2">
            <v>43434</v>
          </cell>
          <cell r="I2">
            <v>43465</v>
          </cell>
          <cell r="J2">
            <v>43496</v>
          </cell>
          <cell r="K2">
            <v>43524</v>
          </cell>
          <cell r="L2">
            <v>43555</v>
          </cell>
          <cell r="M2">
            <v>43585</v>
          </cell>
          <cell r="N2">
            <v>43616</v>
          </cell>
          <cell r="O2">
            <v>43646</v>
          </cell>
          <cell r="P2">
            <v>43677</v>
          </cell>
          <cell r="Q2">
            <v>43708</v>
          </cell>
          <cell r="R2">
            <v>43738</v>
          </cell>
          <cell r="S2">
            <v>43769</v>
          </cell>
          <cell r="T2">
            <v>43799</v>
          </cell>
          <cell r="U2">
            <v>43830</v>
          </cell>
          <cell r="V2">
            <v>43861</v>
          </cell>
          <cell r="W2">
            <v>43890</v>
          </cell>
          <cell r="X2">
            <v>43921</v>
          </cell>
          <cell r="Y2">
            <v>43951</v>
          </cell>
          <cell r="Z2">
            <v>43982</v>
          </cell>
          <cell r="AA2">
            <v>44012</v>
          </cell>
          <cell r="AB2">
            <v>44043</v>
          </cell>
          <cell r="AC2">
            <v>44074</v>
          </cell>
          <cell r="AD2">
            <v>44104</v>
          </cell>
          <cell r="AE2">
            <v>44135</v>
          </cell>
          <cell r="AF2">
            <v>44165</v>
          </cell>
          <cell r="AG2">
            <v>44196</v>
          </cell>
          <cell r="AH2">
            <v>44227</v>
          </cell>
          <cell r="AI2">
            <v>44255</v>
          </cell>
          <cell r="AJ2">
            <v>44286</v>
          </cell>
        </row>
        <row r="3">
          <cell r="D3" t="str">
            <v>Ayrshire &amp; ArranAll specialties</v>
          </cell>
          <cell r="E3" t="str">
            <v>A. All specialties</v>
          </cell>
          <cell r="F3">
            <v>5691</v>
          </cell>
          <cell r="G3">
            <v>5534.5693271679402</v>
          </cell>
          <cell r="H3">
            <v>5378.1386543358803</v>
          </cell>
          <cell r="I3">
            <v>5221.7079815038205</v>
          </cell>
          <cell r="J3">
            <v>5065.2773086717607</v>
          </cell>
          <cell r="K3">
            <v>4908.8466358397009</v>
          </cell>
          <cell r="L3">
            <v>4752.415963007641</v>
          </cell>
          <cell r="M3">
            <v>4595.9852901755812</v>
          </cell>
          <cell r="N3">
            <v>4439.5546173435214</v>
          </cell>
          <cell r="O3">
            <v>4283.1239445114616</v>
          </cell>
          <cell r="P3">
            <v>4126.6932716794017</v>
          </cell>
          <cell r="Q3">
            <v>3970.2625988473419</v>
          </cell>
          <cell r="R3">
            <v>3813.8319260152798</v>
          </cell>
          <cell r="S3">
            <v>3728.2651840854496</v>
          </cell>
          <cell r="T3">
            <v>3642.6984421556194</v>
          </cell>
          <cell r="U3">
            <v>3557.1317002257892</v>
          </cell>
          <cell r="V3">
            <v>3471.5649582959591</v>
          </cell>
          <cell r="W3">
            <v>3385.9982163661289</v>
          </cell>
          <cell r="X3">
            <v>3300.4314744362987</v>
          </cell>
          <cell r="Y3">
            <v>3214.8647325064685</v>
          </cell>
          <cell r="Z3">
            <v>3129.2979905766383</v>
          </cell>
          <cell r="AA3">
            <v>3043.7312486468081</v>
          </cell>
          <cell r="AB3">
            <v>2958.1645067169779</v>
          </cell>
          <cell r="AC3">
            <v>2872.5977647871478</v>
          </cell>
          <cell r="AD3">
            <v>2787.0310228573198</v>
          </cell>
          <cell r="AE3">
            <v>2464.3221675791037</v>
          </cell>
          <cell r="AF3">
            <v>2141.6133123008876</v>
          </cell>
          <cell r="AG3">
            <v>1818.9044570226715</v>
          </cell>
          <cell r="AH3">
            <v>1496.1956017444554</v>
          </cell>
          <cell r="AI3">
            <v>1173.4867464662393</v>
          </cell>
          <cell r="AJ3">
            <v>850.77789118802366</v>
          </cell>
        </row>
        <row r="4">
          <cell r="D4" t="str">
            <v>Ayrshire &amp; ArranAnaesthetics</v>
          </cell>
          <cell r="E4" t="str">
            <v>B. Anaesthetics</v>
          </cell>
          <cell r="F4">
            <v>61.088449978531557</v>
          </cell>
          <cell r="G4">
            <v>59.409288612794548</v>
          </cell>
          <cell r="H4">
            <v>57.730127247057538</v>
          </cell>
          <cell r="I4">
            <v>56.050965881320529</v>
          </cell>
          <cell r="J4">
            <v>54.37180451558352</v>
          </cell>
          <cell r="K4">
            <v>52.692643149846511</v>
          </cell>
          <cell r="L4">
            <v>51.013481784109501</v>
          </cell>
          <cell r="M4">
            <v>49.334320418372492</v>
          </cell>
          <cell r="N4">
            <v>47.655159052635483</v>
          </cell>
          <cell r="O4">
            <v>45.975997686898474</v>
          </cell>
          <cell r="P4">
            <v>44.296836321161464</v>
          </cell>
          <cell r="Q4">
            <v>42.617674955424455</v>
          </cell>
          <cell r="R4">
            <v>40.938513589687417</v>
          </cell>
          <cell r="S4">
            <v>40.020021297611095</v>
          </cell>
          <cell r="T4">
            <v>39.101529005534772</v>
          </cell>
          <cell r="U4">
            <v>38.183036713458449</v>
          </cell>
          <cell r="V4">
            <v>37.264544421382126</v>
          </cell>
          <cell r="W4">
            <v>36.346052129305804</v>
          </cell>
          <cell r="X4">
            <v>35.427559837229481</v>
          </cell>
          <cell r="Y4">
            <v>34.509067545153158</v>
          </cell>
          <cell r="Z4">
            <v>33.590575253076835</v>
          </cell>
          <cell r="AA4">
            <v>32.672082961000513</v>
          </cell>
          <cell r="AB4">
            <v>31.753590668924193</v>
          </cell>
          <cell r="AC4">
            <v>30.835098376847874</v>
          </cell>
          <cell r="AD4">
            <v>29.916606084771573</v>
          </cell>
          <cell r="AE4">
            <v>26.452578011798021</v>
          </cell>
          <cell r="AF4">
            <v>22.98854993882447</v>
          </cell>
          <cell r="AG4">
            <v>19.524521865850918</v>
          </cell>
          <cell r="AH4">
            <v>16.060493792877367</v>
          </cell>
          <cell r="AI4">
            <v>12.596465719903815</v>
          </cell>
          <cell r="AJ4">
            <v>9.1324376469302671</v>
          </cell>
        </row>
        <row r="5">
          <cell r="D5" t="str">
            <v>Ayrshire &amp; ArranCardiology</v>
          </cell>
          <cell r="E5" t="str">
            <v>C. Cardiology</v>
          </cell>
          <cell r="F5">
            <v>161.27350794332332</v>
          </cell>
          <cell r="G5">
            <v>156.84052193777762</v>
          </cell>
          <cell r="H5">
            <v>152.40753593223192</v>
          </cell>
          <cell r="I5">
            <v>147.97454992668622</v>
          </cell>
          <cell r="J5">
            <v>143.54156392114052</v>
          </cell>
          <cell r="K5">
            <v>139.10857791559482</v>
          </cell>
          <cell r="L5">
            <v>134.67559191004912</v>
          </cell>
          <cell r="M5">
            <v>130.24260590450342</v>
          </cell>
          <cell r="N5">
            <v>125.80961989895771</v>
          </cell>
          <cell r="O5">
            <v>121.37663389341199</v>
          </cell>
          <cell r="P5">
            <v>116.94364788786628</v>
          </cell>
          <cell r="Q5">
            <v>112.51066188232056</v>
          </cell>
          <cell r="R5">
            <v>108.07767587677479</v>
          </cell>
          <cell r="S5">
            <v>105.6528562256933</v>
          </cell>
          <cell r="T5">
            <v>103.22803657461181</v>
          </cell>
          <cell r="U5">
            <v>100.80321692353031</v>
          </cell>
          <cell r="V5">
            <v>98.378397272448822</v>
          </cell>
          <cell r="W5">
            <v>95.95357762136733</v>
          </cell>
          <cell r="X5">
            <v>93.528757970285838</v>
          </cell>
          <cell r="Y5">
            <v>91.103938319204346</v>
          </cell>
          <cell r="Z5">
            <v>88.679118668122854</v>
          </cell>
          <cell r="AA5">
            <v>86.254299017041362</v>
          </cell>
          <cell r="AB5">
            <v>83.82947936595987</v>
          </cell>
          <cell r="AC5">
            <v>81.404659714878377</v>
          </cell>
          <cell r="AD5">
            <v>78.979840063796956</v>
          </cell>
          <cell r="AE5">
            <v>69.834805951146777</v>
          </cell>
          <cell r="AF5">
            <v>60.689771838496604</v>
          </cell>
          <cell r="AG5">
            <v>51.544737725846431</v>
          </cell>
          <cell r="AH5">
            <v>42.399703613196259</v>
          </cell>
          <cell r="AI5">
            <v>33.254669500546086</v>
          </cell>
          <cell r="AJ5">
            <v>24.109635387895906</v>
          </cell>
        </row>
        <row r="6">
          <cell r="D6" t="str">
            <v>Ayrshire &amp; ArranDermatology</v>
          </cell>
          <cell r="E6" t="str">
            <v>D. Dermatology</v>
          </cell>
          <cell r="F6">
            <v>461.82868183769858</v>
          </cell>
          <cell r="G6">
            <v>449.13422191272679</v>
          </cell>
          <cell r="H6">
            <v>436.43976198775499</v>
          </cell>
          <cell r="I6">
            <v>423.7453020627832</v>
          </cell>
          <cell r="J6">
            <v>411.0508421378114</v>
          </cell>
          <cell r="K6">
            <v>398.35638221283961</v>
          </cell>
          <cell r="L6">
            <v>385.66192228786781</v>
          </cell>
          <cell r="M6">
            <v>372.96746236289601</v>
          </cell>
          <cell r="N6">
            <v>360.27300243792422</v>
          </cell>
          <cell r="O6">
            <v>347.57854251295242</v>
          </cell>
          <cell r="P6">
            <v>334.88408258798063</v>
          </cell>
          <cell r="Q6">
            <v>322.18962266300883</v>
          </cell>
          <cell r="R6">
            <v>309.49516273803687</v>
          </cell>
          <cell r="S6">
            <v>302.55136100993991</v>
          </cell>
          <cell r="T6">
            <v>295.60755928184295</v>
          </cell>
          <cell r="U6">
            <v>288.663757553746</v>
          </cell>
          <cell r="V6">
            <v>281.71995582564904</v>
          </cell>
          <cell r="W6">
            <v>274.77615409755208</v>
          </cell>
          <cell r="X6">
            <v>267.83235236945512</v>
          </cell>
          <cell r="Y6">
            <v>260.88855064135817</v>
          </cell>
          <cell r="Z6">
            <v>253.94474891326118</v>
          </cell>
          <cell r="AA6">
            <v>247.00094718516419</v>
          </cell>
          <cell r="AB6">
            <v>240.05714545706721</v>
          </cell>
          <cell r="AC6">
            <v>233.11334372897022</v>
          </cell>
          <cell r="AD6">
            <v>226.16954200087309</v>
          </cell>
          <cell r="AE6">
            <v>199.98148976919305</v>
          </cell>
          <cell r="AF6">
            <v>173.793437537513</v>
          </cell>
          <cell r="AG6">
            <v>147.60538530583295</v>
          </cell>
          <cell r="AH6">
            <v>121.41733307415291</v>
          </cell>
          <cell r="AI6">
            <v>95.229280842472861</v>
          </cell>
          <cell r="AJ6">
            <v>69.041228610792814</v>
          </cell>
        </row>
        <row r="7">
          <cell r="D7" t="str">
            <v>Ayrshire &amp; ArranDiabetes/Endocrinology</v>
          </cell>
          <cell r="E7" t="str">
            <v>E. Diabetes/Endocrinology</v>
          </cell>
          <cell r="F7">
            <v>287.11571489909829</v>
          </cell>
          <cell r="G7">
            <v>279.22365648013437</v>
          </cell>
          <cell r="H7">
            <v>271.33159806117044</v>
          </cell>
          <cell r="I7">
            <v>263.43953964220651</v>
          </cell>
          <cell r="J7">
            <v>255.54748122324256</v>
          </cell>
          <cell r="K7">
            <v>247.6554228042786</v>
          </cell>
          <cell r="L7">
            <v>239.76336438531465</v>
          </cell>
          <cell r="M7">
            <v>231.87130596635069</v>
          </cell>
          <cell r="N7">
            <v>223.97924754738673</v>
          </cell>
          <cell r="O7">
            <v>216.08718912842278</v>
          </cell>
          <cell r="P7">
            <v>208.19513070945882</v>
          </cell>
          <cell r="Q7">
            <v>200.30307229049487</v>
          </cell>
          <cell r="R7">
            <v>192.41101387153086</v>
          </cell>
          <cell r="S7">
            <v>188.09410009877215</v>
          </cell>
          <cell r="T7">
            <v>183.77718632601344</v>
          </cell>
          <cell r="U7">
            <v>179.46027255325473</v>
          </cell>
          <cell r="V7">
            <v>175.14335878049602</v>
          </cell>
          <cell r="W7">
            <v>170.82644500773731</v>
          </cell>
          <cell r="X7">
            <v>166.5095312349786</v>
          </cell>
          <cell r="Y7">
            <v>162.19261746221989</v>
          </cell>
          <cell r="Z7">
            <v>157.87570368946118</v>
          </cell>
          <cell r="AA7">
            <v>153.55878991670247</v>
          </cell>
          <cell r="AB7">
            <v>149.24187614394376</v>
          </cell>
          <cell r="AC7">
            <v>144.92496237118505</v>
          </cell>
          <cell r="AD7">
            <v>140.60804859842636</v>
          </cell>
          <cell r="AE7">
            <v>124.32711665545068</v>
          </cell>
          <cell r="AF7">
            <v>108.046184712475</v>
          </cell>
          <cell r="AG7">
            <v>91.765252769499313</v>
          </cell>
          <cell r="AH7">
            <v>75.484320826523629</v>
          </cell>
          <cell r="AI7">
            <v>59.203388883547944</v>
          </cell>
          <cell r="AJ7">
            <v>42.922456940572246</v>
          </cell>
        </row>
        <row r="8">
          <cell r="D8" t="str">
            <v>Ayrshire &amp; ArranENT</v>
          </cell>
          <cell r="E8" t="str">
            <v>F. ENT</v>
          </cell>
          <cell r="F8">
            <v>954.20158866466295</v>
          </cell>
          <cell r="G8">
            <v>927.97308813185077</v>
          </cell>
          <cell r="H8">
            <v>901.7445875990386</v>
          </cell>
          <cell r="I8">
            <v>875.51608706622642</v>
          </cell>
          <cell r="J8">
            <v>849.28758653341424</v>
          </cell>
          <cell r="K8">
            <v>823.05908600060206</v>
          </cell>
          <cell r="L8">
            <v>796.83058546778989</v>
          </cell>
          <cell r="M8">
            <v>770.60208493497771</v>
          </cell>
          <cell r="N8">
            <v>744.37358440216553</v>
          </cell>
          <cell r="O8">
            <v>718.14508386935336</v>
          </cell>
          <cell r="P8">
            <v>691.91658333654118</v>
          </cell>
          <cell r="Q8">
            <v>665.688082803729</v>
          </cell>
          <cell r="R8">
            <v>639.45958227091751</v>
          </cell>
          <cell r="S8">
            <v>625.11273266868534</v>
          </cell>
          <cell r="T8">
            <v>610.76588306645317</v>
          </cell>
          <cell r="U8">
            <v>596.419033464221</v>
          </cell>
          <cell r="V8">
            <v>582.07218386198883</v>
          </cell>
          <cell r="W8">
            <v>567.72533425975666</v>
          </cell>
          <cell r="X8">
            <v>553.3784846575245</v>
          </cell>
          <cell r="Y8">
            <v>539.03163505529233</v>
          </cell>
          <cell r="Z8">
            <v>524.68478545306016</v>
          </cell>
          <cell r="AA8">
            <v>510.33793585082805</v>
          </cell>
          <cell r="AB8">
            <v>495.99108624859593</v>
          </cell>
          <cell r="AC8">
            <v>481.64423664636382</v>
          </cell>
          <cell r="AD8">
            <v>467.29738704413194</v>
          </cell>
          <cell r="AE8">
            <v>413.18926854428508</v>
          </cell>
          <cell r="AF8">
            <v>359.08115004443823</v>
          </cell>
          <cell r="AG8">
            <v>304.97303154459138</v>
          </cell>
          <cell r="AH8">
            <v>250.86491304474453</v>
          </cell>
          <cell r="AI8">
            <v>196.75679454489767</v>
          </cell>
          <cell r="AJ8">
            <v>142.64867604505076</v>
          </cell>
        </row>
        <row r="9">
          <cell r="D9" t="str">
            <v>Ayrshire &amp; ArranGastroenterology</v>
          </cell>
          <cell r="E9" t="str">
            <v>G. Gastroenterology</v>
          </cell>
          <cell r="F9">
            <v>450.8327608415629</v>
          </cell>
          <cell r="G9">
            <v>438.44054996242375</v>
          </cell>
          <cell r="H9">
            <v>426.04833908328459</v>
          </cell>
          <cell r="I9">
            <v>413.65612820414543</v>
          </cell>
          <cell r="J9">
            <v>401.26391732500628</v>
          </cell>
          <cell r="K9">
            <v>388.87170644586712</v>
          </cell>
          <cell r="L9">
            <v>376.47949556672796</v>
          </cell>
          <cell r="M9">
            <v>364.08728468758881</v>
          </cell>
          <cell r="N9">
            <v>351.69507380844965</v>
          </cell>
          <cell r="O9">
            <v>339.30286292931049</v>
          </cell>
          <cell r="P9">
            <v>326.91065205017134</v>
          </cell>
          <cell r="Q9">
            <v>314.51844117103218</v>
          </cell>
          <cell r="R9">
            <v>302.12623029189314</v>
          </cell>
          <cell r="S9">
            <v>295.3477571763699</v>
          </cell>
          <cell r="T9">
            <v>288.56928406084666</v>
          </cell>
          <cell r="U9">
            <v>281.79081094532341</v>
          </cell>
          <cell r="V9">
            <v>275.01233782980017</v>
          </cell>
          <cell r="W9">
            <v>268.23386471427693</v>
          </cell>
          <cell r="X9">
            <v>261.45539159875369</v>
          </cell>
          <cell r="Y9">
            <v>254.67691848323045</v>
          </cell>
          <cell r="Z9">
            <v>247.89844536770721</v>
          </cell>
          <cell r="AA9">
            <v>241.11997225218397</v>
          </cell>
          <cell r="AB9">
            <v>234.34149913666073</v>
          </cell>
          <cell r="AC9">
            <v>227.56302602113749</v>
          </cell>
          <cell r="AD9">
            <v>220.78455290561419</v>
          </cell>
          <cell r="AE9">
            <v>195.22002572706938</v>
          </cell>
          <cell r="AF9">
            <v>169.65549854852458</v>
          </cell>
          <cell r="AG9">
            <v>144.09097136997977</v>
          </cell>
          <cell r="AH9">
            <v>118.52644419143496</v>
          </cell>
          <cell r="AI9">
            <v>92.961917012890154</v>
          </cell>
          <cell r="AJ9">
            <v>67.397389834345361</v>
          </cell>
        </row>
        <row r="10">
          <cell r="D10" t="str">
            <v>Ayrshire &amp; ArranGeneral Medicine</v>
          </cell>
          <cell r="E10" t="str">
            <v>H. General Medicine</v>
          </cell>
          <cell r="F10">
            <v>1.2217689995706313</v>
          </cell>
          <cell r="G10">
            <v>1.1881857722558911</v>
          </cell>
          <cell r="H10">
            <v>1.1546025449411508</v>
          </cell>
          <cell r="I10">
            <v>1.1210193176264105</v>
          </cell>
          <cell r="J10">
            <v>1.0874360903116702</v>
          </cell>
          <cell r="K10">
            <v>1.0538528629969299</v>
          </cell>
          <cell r="L10">
            <v>1.0202696356821896</v>
          </cell>
          <cell r="M10">
            <v>0.98668640836744936</v>
          </cell>
          <cell r="N10">
            <v>0.95310318105270908</v>
          </cell>
          <cell r="O10">
            <v>0.9195199537379688</v>
          </cell>
          <cell r="P10">
            <v>0.88593672642322852</v>
          </cell>
          <cell r="Q10">
            <v>0.85235349910848823</v>
          </cell>
          <cell r="R10">
            <v>0.81877027179374851</v>
          </cell>
          <cell r="S10">
            <v>0.80040042595222205</v>
          </cell>
          <cell r="T10">
            <v>0.78203058011069559</v>
          </cell>
          <cell r="U10">
            <v>0.76366073426916914</v>
          </cell>
          <cell r="V10">
            <v>0.74529088842764268</v>
          </cell>
          <cell r="W10">
            <v>0.72692104258611623</v>
          </cell>
          <cell r="X10">
            <v>0.70855119674458977</v>
          </cell>
          <cell r="Y10">
            <v>0.69018135090306332</v>
          </cell>
          <cell r="Z10">
            <v>0.67181150506153686</v>
          </cell>
          <cell r="AA10">
            <v>0.65344165922001041</v>
          </cell>
          <cell r="AB10">
            <v>0.63507181337848395</v>
          </cell>
          <cell r="AC10">
            <v>0.6167019675369575</v>
          </cell>
          <cell r="AD10">
            <v>0.59833212169543148</v>
          </cell>
          <cell r="AE10">
            <v>0.52905156023596045</v>
          </cell>
          <cell r="AF10">
            <v>0.45977099877648941</v>
          </cell>
          <cell r="AG10">
            <v>0.39049043731701838</v>
          </cell>
          <cell r="AH10">
            <v>0.32120987585754734</v>
          </cell>
          <cell r="AI10">
            <v>0.25192931439807631</v>
          </cell>
          <cell r="AJ10">
            <v>0.18264875293860536</v>
          </cell>
        </row>
        <row r="11">
          <cell r="D11" t="str">
            <v>Ayrshire &amp; ArranGeneral Surgery (inc Vascular)</v>
          </cell>
          <cell r="E11" t="str">
            <v>I. General Surgery (inc Vascular)</v>
          </cell>
          <cell r="F11">
            <v>1111.8097896092745</v>
          </cell>
          <cell r="G11">
            <v>1081.249052752861</v>
          </cell>
          <cell r="H11">
            <v>1050.6883158964474</v>
          </cell>
          <cell r="I11">
            <v>1020.1275790400338</v>
          </cell>
          <cell r="J11">
            <v>989.56684218362011</v>
          </cell>
          <cell r="K11">
            <v>959.00610532720646</v>
          </cell>
          <cell r="L11">
            <v>928.4453684707928</v>
          </cell>
          <cell r="M11">
            <v>897.88463161437915</v>
          </cell>
          <cell r="N11">
            <v>867.32389475796549</v>
          </cell>
          <cell r="O11">
            <v>836.76315790155184</v>
          </cell>
          <cell r="P11">
            <v>806.20242104513818</v>
          </cell>
          <cell r="Q11">
            <v>775.64168418872453</v>
          </cell>
          <cell r="R11">
            <v>745.0809473323111</v>
          </cell>
          <cell r="S11">
            <v>728.36438761652209</v>
          </cell>
          <cell r="T11">
            <v>711.64782790073309</v>
          </cell>
          <cell r="U11">
            <v>694.93126818494409</v>
          </cell>
          <cell r="V11">
            <v>678.21470846915508</v>
          </cell>
          <cell r="W11">
            <v>661.49814875336608</v>
          </cell>
          <cell r="X11">
            <v>644.78158903757708</v>
          </cell>
          <cell r="Y11">
            <v>628.06502932178807</v>
          </cell>
          <cell r="Z11">
            <v>611.34846960599907</v>
          </cell>
          <cell r="AA11">
            <v>594.63190989021007</v>
          </cell>
          <cell r="AB11">
            <v>577.91535017442106</v>
          </cell>
          <cell r="AC11">
            <v>561.19879045863206</v>
          </cell>
          <cell r="AD11">
            <v>544.48223074284272</v>
          </cell>
          <cell r="AE11">
            <v>481.43691981472409</v>
          </cell>
          <cell r="AF11">
            <v>418.39160888660547</v>
          </cell>
          <cell r="AG11">
            <v>355.34629795848684</v>
          </cell>
          <cell r="AH11">
            <v>292.30098703036822</v>
          </cell>
          <cell r="AI11">
            <v>229.25567610224957</v>
          </cell>
          <cell r="AJ11">
            <v>166.21036517413086</v>
          </cell>
        </row>
        <row r="12">
          <cell r="D12" t="str">
            <v>Ayrshire &amp; ArranGynaecology</v>
          </cell>
          <cell r="E12" t="str">
            <v>J. Gynaecology</v>
          </cell>
          <cell r="F12">
            <v>114.84628595963933</v>
          </cell>
          <cell r="G12">
            <v>111.68946259205374</v>
          </cell>
          <cell r="H12">
            <v>108.53263922446816</v>
          </cell>
          <cell r="I12">
            <v>105.37581585688257</v>
          </cell>
          <cell r="J12">
            <v>102.21899248929698</v>
          </cell>
          <cell r="K12">
            <v>99.062169121711392</v>
          </cell>
          <cell r="L12">
            <v>95.905345754125804</v>
          </cell>
          <cell r="M12">
            <v>92.748522386540216</v>
          </cell>
          <cell r="N12">
            <v>89.591699018954628</v>
          </cell>
          <cell r="O12">
            <v>86.43487565136904</v>
          </cell>
          <cell r="P12">
            <v>83.278052283783452</v>
          </cell>
          <cell r="Q12">
            <v>80.121228916197865</v>
          </cell>
          <cell r="R12">
            <v>76.964405548612348</v>
          </cell>
          <cell r="S12">
            <v>75.237640039508861</v>
          </cell>
          <cell r="T12">
            <v>73.510874530405374</v>
          </cell>
          <cell r="U12">
            <v>71.784109021301887</v>
          </cell>
          <cell r="V12">
            <v>70.057343512198401</v>
          </cell>
          <cell r="W12">
            <v>68.330578003094914</v>
          </cell>
          <cell r="X12">
            <v>66.603812493991427</v>
          </cell>
          <cell r="Y12">
            <v>64.87704698488794</v>
          </cell>
          <cell r="Z12">
            <v>63.15028147578446</v>
          </cell>
          <cell r="AA12">
            <v>61.423515966680981</v>
          </cell>
          <cell r="AB12">
            <v>59.696750457577501</v>
          </cell>
          <cell r="AC12">
            <v>57.969984948474021</v>
          </cell>
          <cell r="AD12">
            <v>56.243219439370556</v>
          </cell>
          <cell r="AE12">
            <v>49.730846662180284</v>
          </cell>
          <cell r="AF12">
            <v>43.218473884990004</v>
          </cell>
          <cell r="AG12">
            <v>36.706101107799725</v>
          </cell>
          <cell r="AH12">
            <v>30.193728330609449</v>
          </cell>
          <cell r="AI12">
            <v>23.681355553419174</v>
          </cell>
          <cell r="AJ12">
            <v>17.168982776228901</v>
          </cell>
        </row>
        <row r="13">
          <cell r="D13" t="str">
            <v>Ayrshire &amp; ArranNeurology</v>
          </cell>
          <cell r="E13" t="str">
            <v>K. Neurology</v>
          </cell>
          <cell r="F13">
            <v>437.39330184628596</v>
          </cell>
          <cell r="G13">
            <v>425.37050646760895</v>
          </cell>
          <cell r="H13">
            <v>413.34771108893193</v>
          </cell>
          <cell r="I13">
            <v>401.32491571025491</v>
          </cell>
          <cell r="J13">
            <v>389.3021203315779</v>
          </cell>
          <cell r="K13">
            <v>377.27932495290088</v>
          </cell>
          <cell r="L13">
            <v>365.25652957422386</v>
          </cell>
          <cell r="M13">
            <v>353.23373419554684</v>
          </cell>
          <cell r="N13">
            <v>341.21093881686983</v>
          </cell>
          <cell r="O13">
            <v>329.18814343819281</v>
          </cell>
          <cell r="P13">
            <v>317.16534805951579</v>
          </cell>
          <cell r="Q13">
            <v>305.14255268083878</v>
          </cell>
          <cell r="R13">
            <v>293.11975730216193</v>
          </cell>
          <cell r="S13">
            <v>286.54335249089547</v>
          </cell>
          <cell r="T13">
            <v>279.96694767962902</v>
          </cell>
          <cell r="U13">
            <v>273.39054286836256</v>
          </cell>
          <cell r="V13">
            <v>266.8141380570961</v>
          </cell>
          <cell r="W13">
            <v>260.23773324582965</v>
          </cell>
          <cell r="X13">
            <v>253.66132843456319</v>
          </cell>
          <cell r="Y13">
            <v>247.08492362329673</v>
          </cell>
          <cell r="Z13">
            <v>240.50851881203027</v>
          </cell>
          <cell r="AA13">
            <v>233.93211400076382</v>
          </cell>
          <cell r="AB13">
            <v>227.35570918949736</v>
          </cell>
          <cell r="AC13">
            <v>220.7793043782309</v>
          </cell>
          <cell r="AD13">
            <v>214.20289956696445</v>
          </cell>
          <cell r="AE13">
            <v>189.40045856447384</v>
          </cell>
          <cell r="AF13">
            <v>164.59801756198323</v>
          </cell>
          <cell r="AG13">
            <v>139.79557655949262</v>
          </cell>
          <cell r="AH13">
            <v>114.99313555700199</v>
          </cell>
          <cell r="AI13">
            <v>90.190694554511367</v>
          </cell>
          <cell r="AJ13">
            <v>65.388253552020714</v>
          </cell>
        </row>
        <row r="14">
          <cell r="D14" t="str">
            <v>Ayrshire &amp; ArranNeurosurgery</v>
          </cell>
          <cell r="E14" t="str">
            <v>L. Neurosurgery</v>
          </cell>
          <cell r="F14">
            <v>1.2217689995706313</v>
          </cell>
          <cell r="G14">
            <v>1.1881857722558911</v>
          </cell>
          <cell r="H14">
            <v>1.1546025449411508</v>
          </cell>
          <cell r="I14">
            <v>1.1210193176264105</v>
          </cell>
          <cell r="J14">
            <v>1.0874360903116702</v>
          </cell>
          <cell r="K14">
            <v>1.0538528629969299</v>
          </cell>
          <cell r="L14">
            <v>1.0202696356821896</v>
          </cell>
          <cell r="M14">
            <v>0.98668640836744936</v>
          </cell>
          <cell r="N14">
            <v>0.95310318105270908</v>
          </cell>
          <cell r="O14">
            <v>0.9195199537379688</v>
          </cell>
          <cell r="P14">
            <v>0.88593672642322852</v>
          </cell>
          <cell r="Q14">
            <v>0.85235349910848823</v>
          </cell>
          <cell r="R14">
            <v>0.81877027179374851</v>
          </cell>
          <cell r="S14">
            <v>0.80040042595222205</v>
          </cell>
          <cell r="T14">
            <v>0.78203058011069559</v>
          </cell>
          <cell r="U14">
            <v>0.76366073426916914</v>
          </cell>
          <cell r="V14">
            <v>0.74529088842764268</v>
          </cell>
          <cell r="W14">
            <v>0.72692104258611623</v>
          </cell>
          <cell r="X14">
            <v>0.70855119674458977</v>
          </cell>
          <cell r="Y14">
            <v>0.69018135090306332</v>
          </cell>
          <cell r="Z14">
            <v>0.67181150506153686</v>
          </cell>
          <cell r="AA14">
            <v>0.65344165922001041</v>
          </cell>
          <cell r="AB14">
            <v>0.63507181337848395</v>
          </cell>
          <cell r="AC14">
            <v>0.6167019675369575</v>
          </cell>
          <cell r="AD14">
            <v>0.59833212169543148</v>
          </cell>
          <cell r="AE14">
            <v>0.52905156023596045</v>
          </cell>
          <cell r="AF14">
            <v>0.45977099877648941</v>
          </cell>
          <cell r="AG14">
            <v>0.39049043731701838</v>
          </cell>
          <cell r="AH14">
            <v>0.32120987585754734</v>
          </cell>
          <cell r="AI14">
            <v>0.25192931439807631</v>
          </cell>
          <cell r="AJ14">
            <v>0.18264875293860536</v>
          </cell>
        </row>
        <row r="15">
          <cell r="D15" t="str">
            <v>Ayrshire &amp; ArranOphthalmology</v>
          </cell>
          <cell r="E15" t="str">
            <v>M. Ophthalmology</v>
          </cell>
          <cell r="F15">
            <v>272.45448690425076</v>
          </cell>
          <cell r="G15">
            <v>264.96542721306366</v>
          </cell>
          <cell r="H15">
            <v>257.47636752187657</v>
          </cell>
          <cell r="I15">
            <v>249.9873078306895</v>
          </cell>
          <cell r="J15">
            <v>242.49824813950244</v>
          </cell>
          <cell r="K15">
            <v>235.00918844831537</v>
          </cell>
          <cell r="L15">
            <v>227.5201287571283</v>
          </cell>
          <cell r="M15">
            <v>220.03106906594124</v>
          </cell>
          <cell r="N15">
            <v>212.54200937475417</v>
          </cell>
          <cell r="O15">
            <v>205.05294968356711</v>
          </cell>
          <cell r="P15">
            <v>197.56388999238004</v>
          </cell>
          <cell r="Q15">
            <v>190.07483030119297</v>
          </cell>
          <cell r="R15">
            <v>182.58577061000588</v>
          </cell>
          <cell r="S15">
            <v>178.48929498734549</v>
          </cell>
          <cell r="T15">
            <v>174.3928193646851</v>
          </cell>
          <cell r="U15">
            <v>170.2963437420247</v>
          </cell>
          <cell r="V15">
            <v>166.19986811936431</v>
          </cell>
          <cell r="W15">
            <v>162.10339249670392</v>
          </cell>
          <cell r="X15">
            <v>158.00691687404353</v>
          </cell>
          <cell r="Y15">
            <v>153.91044125138313</v>
          </cell>
          <cell r="Z15">
            <v>149.81396562872274</v>
          </cell>
          <cell r="AA15">
            <v>145.71749000606235</v>
          </cell>
          <cell r="AB15">
            <v>141.62101438340196</v>
          </cell>
          <cell r="AC15">
            <v>137.52453876074156</v>
          </cell>
          <cell r="AD15">
            <v>133.4280631380812</v>
          </cell>
          <cell r="AE15">
            <v>117.97849793261916</v>
          </cell>
          <cell r="AF15">
            <v>102.52893272715713</v>
          </cell>
          <cell r="AG15">
            <v>87.07936752169509</v>
          </cell>
          <cell r="AH15">
            <v>71.629802316233054</v>
          </cell>
          <cell r="AI15">
            <v>56.180237110771017</v>
          </cell>
          <cell r="AJ15">
            <v>40.730671905308988</v>
          </cell>
        </row>
        <row r="16">
          <cell r="D16" t="str">
            <v>Ayrshire &amp; ArranOral &amp; Maxillofacial Surgery</v>
          </cell>
          <cell r="E16" t="str">
            <v>N. Oral &amp; Maxillofacial Surgery</v>
          </cell>
          <cell r="F16">
            <v>239.46672391584369</v>
          </cell>
          <cell r="G16">
            <v>232.88441136215459</v>
          </cell>
          <cell r="H16">
            <v>226.3020988084655</v>
          </cell>
          <cell r="I16">
            <v>219.71978625477641</v>
          </cell>
          <cell r="J16">
            <v>213.13747370108732</v>
          </cell>
          <cell r="K16">
            <v>206.55516114739822</v>
          </cell>
          <cell r="L16">
            <v>199.97284859370913</v>
          </cell>
          <cell r="M16">
            <v>193.39053604002004</v>
          </cell>
          <cell r="N16">
            <v>186.80822348633095</v>
          </cell>
          <cell r="O16">
            <v>180.22591093264185</v>
          </cell>
          <cell r="P16">
            <v>173.64359837895276</v>
          </cell>
          <cell r="Q16">
            <v>167.06128582526367</v>
          </cell>
          <cell r="R16">
            <v>160.47897327157466</v>
          </cell>
          <cell r="S16">
            <v>156.87848348663547</v>
          </cell>
          <cell r="T16">
            <v>153.27799370169629</v>
          </cell>
          <cell r="U16">
            <v>149.6775039167571</v>
          </cell>
          <cell r="V16">
            <v>146.07701413181792</v>
          </cell>
          <cell r="W16">
            <v>142.47652434687873</v>
          </cell>
          <cell r="X16">
            <v>138.87603456193955</v>
          </cell>
          <cell r="Y16">
            <v>135.27554477700036</v>
          </cell>
          <cell r="Z16">
            <v>131.67505499206118</v>
          </cell>
          <cell r="AA16">
            <v>128.07456520712199</v>
          </cell>
          <cell r="AB16">
            <v>124.47407542218282</v>
          </cell>
          <cell r="AC16">
            <v>120.87358563724365</v>
          </cell>
          <cell r="AD16">
            <v>117.27309585230455</v>
          </cell>
          <cell r="AE16">
            <v>103.69410580624823</v>
          </cell>
          <cell r="AF16">
            <v>90.115115760191912</v>
          </cell>
          <cell r="AG16">
            <v>76.536125714135594</v>
          </cell>
          <cell r="AH16">
            <v>62.957135668079275</v>
          </cell>
          <cell r="AI16">
            <v>49.378145622022956</v>
          </cell>
          <cell r="AJ16">
            <v>35.799155575966644</v>
          </cell>
        </row>
        <row r="17">
          <cell r="D17" t="str">
            <v>Ayrshire &amp; ArranOral Surgery</v>
          </cell>
          <cell r="E17" t="str">
            <v>O. Oral Surgery</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row>
        <row r="18">
          <cell r="D18" t="str">
            <v>Ayrshire &amp; ArranOrthodontics</v>
          </cell>
          <cell r="E18" t="str">
            <v>P. Orthodontics</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row>
        <row r="19">
          <cell r="D19" t="str">
            <v>Ayrshire &amp; ArranPain Management</v>
          </cell>
          <cell r="E19" t="str">
            <v>Q. Pain Management</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row>
        <row r="20">
          <cell r="D20" t="str">
            <v>Ayrshire &amp; ArranPlastic Surgery</v>
          </cell>
          <cell r="E20" t="str">
            <v>R. Plastic Surgery</v>
          </cell>
          <cell r="F20">
            <v>21.991841992271361</v>
          </cell>
          <cell r="G20">
            <v>21.387343900606037</v>
          </cell>
          <cell r="H20">
            <v>20.782845808940714</v>
          </cell>
          <cell r="I20">
            <v>20.17834771727539</v>
          </cell>
          <cell r="J20">
            <v>19.573849625610066</v>
          </cell>
          <cell r="K20">
            <v>18.969351533944742</v>
          </cell>
          <cell r="L20">
            <v>18.364853442279419</v>
          </cell>
          <cell r="M20">
            <v>17.760355350614095</v>
          </cell>
          <cell r="N20">
            <v>17.155857258948771</v>
          </cell>
          <cell r="O20">
            <v>16.551359167283447</v>
          </cell>
          <cell r="P20">
            <v>15.946861075618123</v>
          </cell>
          <cell r="Q20">
            <v>15.3423629839528</v>
          </cell>
          <cell r="R20">
            <v>14.737864892287471</v>
          </cell>
          <cell r="S20">
            <v>14.407207667139994</v>
          </cell>
          <cell r="T20">
            <v>14.076550441992518</v>
          </cell>
          <cell r="U20">
            <v>13.745893216845042</v>
          </cell>
          <cell r="V20">
            <v>13.415235991697566</v>
          </cell>
          <cell r="W20">
            <v>13.08457876655009</v>
          </cell>
          <cell r="X20">
            <v>12.753921541402613</v>
          </cell>
          <cell r="Y20">
            <v>12.423264316255137</v>
          </cell>
          <cell r="Z20">
            <v>12.092607091107661</v>
          </cell>
          <cell r="AA20">
            <v>11.761949865960185</v>
          </cell>
          <cell r="AB20">
            <v>11.431292640812709</v>
          </cell>
          <cell r="AC20">
            <v>11.100635415665232</v>
          </cell>
          <cell r="AD20">
            <v>10.769978190517765</v>
          </cell>
          <cell r="AE20">
            <v>9.5229280842472868</v>
          </cell>
          <cell r="AF20">
            <v>8.2758779779768084</v>
          </cell>
          <cell r="AG20">
            <v>7.0288278717063299</v>
          </cell>
          <cell r="AH20">
            <v>5.7817777654358515</v>
          </cell>
          <cell r="AI20">
            <v>4.5347276591653731</v>
          </cell>
          <cell r="AJ20">
            <v>3.287677552894896</v>
          </cell>
        </row>
        <row r="21">
          <cell r="D21" t="str">
            <v>Ayrshire &amp; ArranRespiratory Medicine</v>
          </cell>
          <cell r="E21" t="str">
            <v>S. Respiratory Medicine</v>
          </cell>
          <cell r="F21">
            <v>78.193215972520406</v>
          </cell>
          <cell r="G21">
            <v>76.043889424377028</v>
          </cell>
          <cell r="H21">
            <v>73.89456287623365</v>
          </cell>
          <cell r="I21">
            <v>71.745236328090272</v>
          </cell>
          <cell r="J21">
            <v>69.595909779946894</v>
          </cell>
          <cell r="K21">
            <v>67.446583231803515</v>
          </cell>
          <cell r="L21">
            <v>65.297256683660137</v>
          </cell>
          <cell r="M21">
            <v>63.147930135516759</v>
          </cell>
          <cell r="N21">
            <v>60.998603587373381</v>
          </cell>
          <cell r="O21">
            <v>58.849277039230003</v>
          </cell>
          <cell r="P21">
            <v>56.699950491086625</v>
          </cell>
          <cell r="Q21">
            <v>54.550623942943247</v>
          </cell>
          <cell r="R21">
            <v>52.401297394799904</v>
          </cell>
          <cell r="S21">
            <v>51.225627260942211</v>
          </cell>
          <cell r="T21">
            <v>50.049957127084518</v>
          </cell>
          <cell r="U21">
            <v>48.874286993226825</v>
          </cell>
          <cell r="V21">
            <v>47.698616859369132</v>
          </cell>
          <cell r="W21">
            <v>46.522946725511439</v>
          </cell>
          <cell r="X21">
            <v>45.347276591653745</v>
          </cell>
          <cell r="Y21">
            <v>44.171606457796052</v>
          </cell>
          <cell r="Z21">
            <v>42.995936323938359</v>
          </cell>
          <cell r="AA21">
            <v>41.820266190080666</v>
          </cell>
          <cell r="AB21">
            <v>40.644596056222973</v>
          </cell>
          <cell r="AC21">
            <v>39.46892592236528</v>
          </cell>
          <cell r="AD21">
            <v>38.293255788507615</v>
          </cell>
          <cell r="AE21">
            <v>33.859299855101469</v>
          </cell>
          <cell r="AF21">
            <v>29.425343921695323</v>
          </cell>
          <cell r="AG21">
            <v>24.991387988289176</v>
          </cell>
          <cell r="AH21">
            <v>20.55743205488303</v>
          </cell>
          <cell r="AI21">
            <v>16.123476121476884</v>
          </cell>
          <cell r="AJ21">
            <v>11.689520188070743</v>
          </cell>
        </row>
        <row r="22">
          <cell r="D22" t="str">
            <v>Ayrshire &amp; ArranRestorative Dentistry</v>
          </cell>
          <cell r="E22" t="str">
            <v>T. Restorative Dentistry</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row>
        <row r="23">
          <cell r="D23" t="str">
            <v>Ayrshire &amp; ArranRheumatology</v>
          </cell>
          <cell r="E23" t="str">
            <v>U. Rheumatology</v>
          </cell>
          <cell r="F23">
            <v>139.28166595105196</v>
          </cell>
          <cell r="G23">
            <v>135.45317803717157</v>
          </cell>
          <cell r="H23">
            <v>131.62469012329117</v>
          </cell>
          <cell r="I23">
            <v>127.79620220941078</v>
          </cell>
          <cell r="J23">
            <v>123.96771429553039</v>
          </cell>
          <cell r="K23">
            <v>120.13922638164999</v>
          </cell>
          <cell r="L23">
            <v>116.3107384677696</v>
          </cell>
          <cell r="M23">
            <v>112.4822505538892</v>
          </cell>
          <cell r="N23">
            <v>108.65376264000881</v>
          </cell>
          <cell r="O23">
            <v>104.82527472612841</v>
          </cell>
          <cell r="P23">
            <v>100.99678681224802</v>
          </cell>
          <cell r="Q23">
            <v>97.168298898367624</v>
          </cell>
          <cell r="R23">
            <v>93.339810984487315</v>
          </cell>
          <cell r="S23">
            <v>91.245648558553299</v>
          </cell>
          <cell r="T23">
            <v>89.151486132619283</v>
          </cell>
          <cell r="U23">
            <v>87.057323706685267</v>
          </cell>
          <cell r="V23">
            <v>84.963161280751251</v>
          </cell>
          <cell r="W23">
            <v>82.868998854817235</v>
          </cell>
          <cell r="X23">
            <v>80.774836428883219</v>
          </cell>
          <cell r="Y23">
            <v>78.680674002949203</v>
          </cell>
          <cell r="Z23">
            <v>76.586511577015187</v>
          </cell>
          <cell r="AA23">
            <v>74.492349151081171</v>
          </cell>
          <cell r="AB23">
            <v>72.398186725147156</v>
          </cell>
          <cell r="AC23">
            <v>70.30402429921314</v>
          </cell>
          <cell r="AD23">
            <v>68.209861873279195</v>
          </cell>
          <cell r="AE23">
            <v>60.311877866899493</v>
          </cell>
          <cell r="AF23">
            <v>52.413893860519792</v>
          </cell>
          <cell r="AG23">
            <v>44.515909854140091</v>
          </cell>
          <cell r="AH23">
            <v>36.61792584776039</v>
          </cell>
          <cell r="AI23">
            <v>28.719941841380692</v>
          </cell>
          <cell r="AJ23">
            <v>20.821957835001008</v>
          </cell>
        </row>
        <row r="24">
          <cell r="D24" t="str">
            <v>Ayrshire &amp; ArranTrauma &amp; Orthopaedics</v>
          </cell>
          <cell r="E24" t="str">
            <v>V. Trauma &amp; Orthopaedics</v>
          </cell>
          <cell r="F24">
            <v>775.82331472735086</v>
          </cell>
          <cell r="G24">
            <v>754.49796538249086</v>
          </cell>
          <cell r="H24">
            <v>733.17261603763086</v>
          </cell>
          <cell r="I24">
            <v>711.84726669277086</v>
          </cell>
          <cell r="J24">
            <v>690.52191734791086</v>
          </cell>
          <cell r="K24">
            <v>669.19656800305086</v>
          </cell>
          <cell r="L24">
            <v>647.87121865819086</v>
          </cell>
          <cell r="M24">
            <v>626.54586931333085</v>
          </cell>
          <cell r="N24">
            <v>605.22051996847085</v>
          </cell>
          <cell r="O24">
            <v>583.89517062361085</v>
          </cell>
          <cell r="P24">
            <v>562.56982127875085</v>
          </cell>
          <cell r="Q24">
            <v>541.24447193389085</v>
          </cell>
          <cell r="R24">
            <v>519.91912258903028</v>
          </cell>
          <cell r="S24">
            <v>508.25427047966099</v>
          </cell>
          <cell r="T24">
            <v>496.5894183702917</v>
          </cell>
          <cell r="U24">
            <v>484.9245662609224</v>
          </cell>
          <cell r="V24">
            <v>473.25971415155311</v>
          </cell>
          <cell r="W24">
            <v>461.59486204218382</v>
          </cell>
          <cell r="X24">
            <v>449.93000993281453</v>
          </cell>
          <cell r="Y24">
            <v>438.26515782344524</v>
          </cell>
          <cell r="Z24">
            <v>426.60030571407594</v>
          </cell>
          <cell r="AA24">
            <v>414.93545360470665</v>
          </cell>
          <cell r="AB24">
            <v>403.27060149533736</v>
          </cell>
          <cell r="AC24">
            <v>391.60574938596807</v>
          </cell>
          <cell r="AD24">
            <v>379.940897276599</v>
          </cell>
          <cell r="AE24">
            <v>335.94774074983491</v>
          </cell>
          <cell r="AF24">
            <v>291.95458422307081</v>
          </cell>
          <cell r="AG24">
            <v>247.96142769630671</v>
          </cell>
          <cell r="AH24">
            <v>203.96827116954262</v>
          </cell>
          <cell r="AI24">
            <v>159.97511464277852</v>
          </cell>
          <cell r="AJ24">
            <v>115.9819581160144</v>
          </cell>
        </row>
        <row r="25">
          <cell r="D25" t="str">
            <v>Ayrshire &amp; ArranUrology</v>
          </cell>
          <cell r="E25" t="str">
            <v>W. Urology</v>
          </cell>
          <cell r="F25">
            <v>12.21768999570631</v>
          </cell>
          <cell r="G25">
            <v>11.881857722558909</v>
          </cell>
          <cell r="H25">
            <v>11.546025449411506</v>
          </cell>
          <cell r="I25">
            <v>11.210193176264102</v>
          </cell>
          <cell r="J25">
            <v>10.874360903116699</v>
          </cell>
          <cell r="K25">
            <v>10.538528629969296</v>
          </cell>
          <cell r="L25">
            <v>10.202696356821892</v>
          </cell>
          <cell r="M25">
            <v>9.8668640836744892</v>
          </cell>
          <cell r="N25">
            <v>9.5310318105270859</v>
          </cell>
          <cell r="O25">
            <v>9.1951995373796827</v>
          </cell>
          <cell r="P25">
            <v>8.8593672642322794</v>
          </cell>
          <cell r="Q25">
            <v>8.5235349910848761</v>
          </cell>
          <cell r="R25">
            <v>8.1877027179374817</v>
          </cell>
          <cell r="S25">
            <v>8.0040042595222172</v>
          </cell>
          <cell r="T25">
            <v>7.8203058011069535</v>
          </cell>
          <cell r="U25">
            <v>7.6366073426916898</v>
          </cell>
          <cell r="V25">
            <v>7.4529088842764262</v>
          </cell>
          <cell r="W25">
            <v>7.2692104258611625</v>
          </cell>
          <cell r="X25">
            <v>7.0855119674458988</v>
          </cell>
          <cell r="Y25">
            <v>6.9018135090306352</v>
          </cell>
          <cell r="Z25">
            <v>6.7181150506153715</v>
          </cell>
          <cell r="AA25">
            <v>6.5344165922001078</v>
          </cell>
          <cell r="AB25">
            <v>6.3507181337848442</v>
          </cell>
          <cell r="AC25">
            <v>6.1670196753695805</v>
          </cell>
          <cell r="AD25">
            <v>5.9833212169543133</v>
          </cell>
          <cell r="AE25">
            <v>5.2905156023596032</v>
          </cell>
          <cell r="AF25">
            <v>4.597709987764893</v>
          </cell>
          <cell r="AG25">
            <v>3.9049043731701829</v>
          </cell>
          <cell r="AH25">
            <v>3.2120987585754728</v>
          </cell>
          <cell r="AI25">
            <v>2.5192931439807627</v>
          </cell>
          <cell r="AJ25">
            <v>1.826487529386053</v>
          </cell>
        </row>
        <row r="26">
          <cell r="D26" t="str">
            <v>Ayrshire &amp; ArranOther specialties</v>
          </cell>
          <cell r="E26" t="str">
            <v>X. Other specialties</v>
          </cell>
          <cell r="F26">
            <v>108.73744096178618</v>
          </cell>
          <cell r="G26">
            <v>105.7485337307743</v>
          </cell>
          <cell r="H26">
            <v>102.75962649976242</v>
          </cell>
          <cell r="I26">
            <v>99.77071926875054</v>
          </cell>
          <cell r="J26">
            <v>96.781812037738661</v>
          </cell>
          <cell r="K26">
            <v>93.792904806726781</v>
          </cell>
          <cell r="L26">
            <v>90.803997575714902</v>
          </cell>
          <cell r="M26">
            <v>87.815090344703023</v>
          </cell>
          <cell r="N26">
            <v>84.826183113691144</v>
          </cell>
          <cell r="O26">
            <v>81.837275882679265</v>
          </cell>
          <cell r="P26">
            <v>78.848368651667386</v>
          </cell>
          <cell r="Q26">
            <v>75.859461420655506</v>
          </cell>
          <cell r="R26">
            <v>72.870554189643599</v>
          </cell>
          <cell r="S26">
            <v>71.235637909747751</v>
          </cell>
          <cell r="T26">
            <v>69.600721629851904</v>
          </cell>
          <cell r="U26">
            <v>67.965805349956057</v>
          </cell>
          <cell r="V26">
            <v>66.330889070060209</v>
          </cell>
          <cell r="W26">
            <v>64.695972790164362</v>
          </cell>
          <cell r="X26">
            <v>63.061056510268514</v>
          </cell>
          <cell r="Y26">
            <v>61.426140230372667</v>
          </cell>
          <cell r="Z26">
            <v>59.791223950476819</v>
          </cell>
          <cell r="AA26">
            <v>58.156307670580972</v>
          </cell>
          <cell r="AB26">
            <v>56.521391390685125</v>
          </cell>
          <cell r="AC26">
            <v>54.886475110789277</v>
          </cell>
          <cell r="AD26">
            <v>53.251558830893401</v>
          </cell>
          <cell r="AE26">
            <v>47.085588861000481</v>
          </cell>
          <cell r="AF26">
            <v>40.919618891107561</v>
          </cell>
          <cell r="AG26">
            <v>34.753648921214641</v>
          </cell>
          <cell r="AH26">
            <v>28.58767895132172</v>
          </cell>
          <cell r="AI26">
            <v>22.4217089814288</v>
          </cell>
          <cell r="AJ26">
            <v>16.255739011535876</v>
          </cell>
        </row>
        <row r="27">
          <cell r="D27" t="str">
            <v>BordersAll specialties</v>
          </cell>
          <cell r="E27" t="str">
            <v>A. All specialties</v>
          </cell>
          <cell r="F27">
            <v>639</v>
          </cell>
          <cell r="G27">
            <v>621.43556493767596</v>
          </cell>
          <cell r="H27">
            <v>603.87112987535193</v>
          </cell>
          <cell r="I27">
            <v>586.30669481302789</v>
          </cell>
          <cell r="J27">
            <v>568.74225975070385</v>
          </cell>
          <cell r="K27">
            <v>551.17782468837981</v>
          </cell>
          <cell r="L27">
            <v>533.61338962605578</v>
          </cell>
          <cell r="M27">
            <v>516.04895456373174</v>
          </cell>
          <cell r="N27">
            <v>498.48451950140765</v>
          </cell>
          <cell r="O27">
            <v>480.92008443908355</v>
          </cell>
          <cell r="P27">
            <v>463.35564937675946</v>
          </cell>
          <cell r="Q27">
            <v>445.79121431443536</v>
          </cell>
          <cell r="R27">
            <v>428.22677925211104</v>
          </cell>
          <cell r="S27">
            <v>418.61912715350599</v>
          </cell>
          <cell r="T27">
            <v>409.01147505490093</v>
          </cell>
          <cell r="U27">
            <v>399.40382295629587</v>
          </cell>
          <cell r="V27">
            <v>389.79617085769081</v>
          </cell>
          <cell r="W27">
            <v>380.18851875908575</v>
          </cell>
          <cell r="X27">
            <v>370.58086666048069</v>
          </cell>
          <cell r="Y27">
            <v>360.97321456187564</v>
          </cell>
          <cell r="Z27">
            <v>351.36556246327058</v>
          </cell>
          <cell r="AA27">
            <v>341.75791036466552</v>
          </cell>
          <cell r="AB27">
            <v>332.15025826606046</v>
          </cell>
          <cell r="AC27">
            <v>322.5426061674554</v>
          </cell>
          <cell r="AD27">
            <v>312.93495406885035</v>
          </cell>
          <cell r="AE27">
            <v>276.70038043982555</v>
          </cell>
          <cell r="AF27">
            <v>240.46580681080076</v>
          </cell>
          <cell r="AG27">
            <v>204.23123318177596</v>
          </cell>
          <cell r="AH27">
            <v>167.99665955275117</v>
          </cell>
          <cell r="AI27">
            <v>131.76208592372637</v>
          </cell>
          <cell r="AJ27">
            <v>95.527512294701651</v>
          </cell>
        </row>
        <row r="28">
          <cell r="D28" t="str">
            <v>BordersAnaesthetics</v>
          </cell>
          <cell r="E28" t="str">
            <v>B. Anaesthetics</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row>
        <row r="29">
          <cell r="D29" t="str">
            <v>BordersCardiology</v>
          </cell>
          <cell r="E29" t="str">
            <v>C. Cardiology</v>
          </cell>
          <cell r="F29">
            <v>30</v>
          </cell>
          <cell r="G29">
            <v>29.17537863557164</v>
          </cell>
          <cell r="H29">
            <v>28.35075727114328</v>
          </cell>
          <cell r="I29">
            <v>27.52613590671492</v>
          </cell>
          <cell r="J29">
            <v>26.70151454228656</v>
          </cell>
          <cell r="K29">
            <v>25.8768931778582</v>
          </cell>
          <cell r="L29">
            <v>25.05227181342984</v>
          </cell>
          <cell r="M29">
            <v>24.22765044900148</v>
          </cell>
          <cell r="N29">
            <v>23.40302908457312</v>
          </cell>
          <cell r="O29">
            <v>22.57840772014476</v>
          </cell>
          <cell r="P29">
            <v>21.7537863557164</v>
          </cell>
          <cell r="Q29">
            <v>20.92916499128804</v>
          </cell>
          <cell r="R29">
            <v>20.104543626859673</v>
          </cell>
          <cell r="S29">
            <v>19.653480148051923</v>
          </cell>
          <cell r="T29">
            <v>19.202416669244172</v>
          </cell>
          <cell r="U29">
            <v>18.751353190436422</v>
          </cell>
          <cell r="V29">
            <v>18.300289711628672</v>
          </cell>
          <cell r="W29">
            <v>17.849226232820921</v>
          </cell>
          <cell r="X29">
            <v>17.398162754013171</v>
          </cell>
          <cell r="Y29">
            <v>16.947099275205421</v>
          </cell>
          <cell r="Z29">
            <v>16.49603579639767</v>
          </cell>
          <cell r="AA29">
            <v>16.04497231758992</v>
          </cell>
          <cell r="AB29">
            <v>15.593908838782172</v>
          </cell>
          <cell r="AC29">
            <v>15.142845359974423</v>
          </cell>
          <cell r="AD29">
            <v>14.691781881166682</v>
          </cell>
          <cell r="AE29">
            <v>12.990628189663171</v>
          </cell>
          <cell r="AF29">
            <v>11.289474498159661</v>
          </cell>
          <cell r="AG29">
            <v>9.5883208066561512</v>
          </cell>
          <cell r="AH29">
            <v>7.8871671151526401</v>
          </cell>
          <cell r="AI29">
            <v>6.1860134236491291</v>
          </cell>
          <cell r="AJ29">
            <v>4.4848597321456172</v>
          </cell>
        </row>
        <row r="30">
          <cell r="D30" t="str">
            <v>BordersDermatology</v>
          </cell>
          <cell r="E30" t="str">
            <v>D. Dermatology</v>
          </cell>
          <cell r="F30">
            <v>5</v>
          </cell>
          <cell r="G30">
            <v>4.862563105928607</v>
          </cell>
          <cell r="H30">
            <v>4.7251262118572139</v>
          </cell>
          <cell r="I30">
            <v>4.5876893177858209</v>
          </cell>
          <cell r="J30">
            <v>4.4502524237144279</v>
          </cell>
          <cell r="K30">
            <v>4.3128155296430348</v>
          </cell>
          <cell r="L30">
            <v>4.1753786355716418</v>
          </cell>
          <cell r="M30">
            <v>4.0379417415002488</v>
          </cell>
          <cell r="N30">
            <v>3.9005048474288553</v>
          </cell>
          <cell r="O30">
            <v>3.7630679533574618</v>
          </cell>
          <cell r="P30">
            <v>3.6256310592860683</v>
          </cell>
          <cell r="Q30">
            <v>3.4881941652146748</v>
          </cell>
          <cell r="R30">
            <v>3.3507572711432787</v>
          </cell>
          <cell r="S30">
            <v>3.2755800246753206</v>
          </cell>
          <cell r="T30">
            <v>3.2004027782073625</v>
          </cell>
          <cell r="U30">
            <v>3.1252255317394044</v>
          </cell>
          <cell r="V30">
            <v>3.0500482852714463</v>
          </cell>
          <cell r="W30">
            <v>2.9748710388034882</v>
          </cell>
          <cell r="X30">
            <v>2.8996937923355302</v>
          </cell>
          <cell r="Y30">
            <v>2.8245165458675721</v>
          </cell>
          <cell r="Z30">
            <v>2.749339299399614</v>
          </cell>
          <cell r="AA30">
            <v>2.6741620529316559</v>
          </cell>
          <cell r="AB30">
            <v>2.5989848064636978</v>
          </cell>
          <cell r="AC30">
            <v>2.5238075599957397</v>
          </cell>
          <cell r="AD30">
            <v>2.4486303135277803</v>
          </cell>
          <cell r="AE30">
            <v>2.1651046982771951</v>
          </cell>
          <cell r="AF30">
            <v>1.8815790830266099</v>
          </cell>
          <cell r="AG30">
            <v>1.5980534677760247</v>
          </cell>
          <cell r="AH30">
            <v>1.3145278525254396</v>
          </cell>
          <cell r="AI30">
            <v>1.0310022372748544</v>
          </cell>
          <cell r="AJ30">
            <v>0.74747662202426957</v>
          </cell>
        </row>
        <row r="31">
          <cell r="D31" t="str">
            <v>BordersDiabetes/Endocrinology</v>
          </cell>
          <cell r="E31" t="str">
            <v>E. Diabetes/Endocrinology</v>
          </cell>
          <cell r="F31">
            <v>4</v>
          </cell>
          <cell r="G31">
            <v>3.8900504847428854</v>
          </cell>
          <cell r="H31">
            <v>3.7801009694857708</v>
          </cell>
          <cell r="I31">
            <v>3.6701514542286562</v>
          </cell>
          <cell r="J31">
            <v>3.5602019389715416</v>
          </cell>
          <cell r="K31">
            <v>3.450252423714427</v>
          </cell>
          <cell r="L31">
            <v>3.3403029084573124</v>
          </cell>
          <cell r="M31">
            <v>3.2303533932001978</v>
          </cell>
          <cell r="N31">
            <v>3.1204038779430832</v>
          </cell>
          <cell r="O31">
            <v>3.0104543626859686</v>
          </cell>
          <cell r="P31">
            <v>2.9005048474288539</v>
          </cell>
          <cell r="Q31">
            <v>2.7905553321717393</v>
          </cell>
          <cell r="R31">
            <v>2.680605816914623</v>
          </cell>
          <cell r="S31">
            <v>2.6204640197402562</v>
          </cell>
          <cell r="T31">
            <v>2.5603222225658895</v>
          </cell>
          <cell r="U31">
            <v>2.5001804253915227</v>
          </cell>
          <cell r="V31">
            <v>2.440038628217156</v>
          </cell>
          <cell r="W31">
            <v>2.3798968310427893</v>
          </cell>
          <cell r="X31">
            <v>2.3197550338684225</v>
          </cell>
          <cell r="Y31">
            <v>2.2596132366940558</v>
          </cell>
          <cell r="Z31">
            <v>2.199471439519689</v>
          </cell>
          <cell r="AA31">
            <v>2.1393296423453223</v>
          </cell>
          <cell r="AB31">
            <v>2.0791878451709556</v>
          </cell>
          <cell r="AC31">
            <v>2.0190460479965888</v>
          </cell>
          <cell r="AD31">
            <v>1.9589042508222243</v>
          </cell>
          <cell r="AE31">
            <v>1.7320837586217561</v>
          </cell>
          <cell r="AF31">
            <v>1.5052632664212879</v>
          </cell>
          <cell r="AG31">
            <v>1.2784427742208198</v>
          </cell>
          <cell r="AH31">
            <v>1.0516222820203516</v>
          </cell>
          <cell r="AI31">
            <v>0.8248017898198835</v>
          </cell>
          <cell r="AJ31">
            <v>0.59798129761941565</v>
          </cell>
        </row>
        <row r="32">
          <cell r="D32" t="str">
            <v>BordersENT</v>
          </cell>
          <cell r="E32" t="str">
            <v>F. ENT</v>
          </cell>
          <cell r="F32">
            <v>5</v>
          </cell>
          <cell r="G32">
            <v>4.862563105928607</v>
          </cell>
          <cell r="H32">
            <v>4.7251262118572139</v>
          </cell>
          <cell r="I32">
            <v>4.5876893177858209</v>
          </cell>
          <cell r="J32">
            <v>4.4502524237144279</v>
          </cell>
          <cell r="K32">
            <v>4.3128155296430348</v>
          </cell>
          <cell r="L32">
            <v>4.1753786355716418</v>
          </cell>
          <cell r="M32">
            <v>4.0379417415002488</v>
          </cell>
          <cell r="N32">
            <v>3.9005048474288553</v>
          </cell>
          <cell r="O32">
            <v>3.7630679533574618</v>
          </cell>
          <cell r="P32">
            <v>3.6256310592860683</v>
          </cell>
          <cell r="Q32">
            <v>3.4881941652146748</v>
          </cell>
          <cell r="R32">
            <v>3.3507572711432787</v>
          </cell>
          <cell r="S32">
            <v>3.2755800246753206</v>
          </cell>
          <cell r="T32">
            <v>3.2004027782073625</v>
          </cell>
          <cell r="U32">
            <v>3.1252255317394044</v>
          </cell>
          <cell r="V32">
            <v>3.0500482852714463</v>
          </cell>
          <cell r="W32">
            <v>2.9748710388034882</v>
          </cell>
          <cell r="X32">
            <v>2.8996937923355302</v>
          </cell>
          <cell r="Y32">
            <v>2.8245165458675721</v>
          </cell>
          <cell r="Z32">
            <v>2.749339299399614</v>
          </cell>
          <cell r="AA32">
            <v>2.6741620529316559</v>
          </cell>
          <cell r="AB32">
            <v>2.5989848064636978</v>
          </cell>
          <cell r="AC32">
            <v>2.5238075599957397</v>
          </cell>
          <cell r="AD32">
            <v>2.4486303135277803</v>
          </cell>
          <cell r="AE32">
            <v>2.1651046982771951</v>
          </cell>
          <cell r="AF32">
            <v>1.8815790830266099</v>
          </cell>
          <cell r="AG32">
            <v>1.5980534677760247</v>
          </cell>
          <cell r="AH32">
            <v>1.3145278525254396</v>
          </cell>
          <cell r="AI32">
            <v>1.0310022372748544</v>
          </cell>
          <cell r="AJ32">
            <v>0.74747662202426957</v>
          </cell>
        </row>
        <row r="33">
          <cell r="D33" t="str">
            <v>BordersGastroenterology</v>
          </cell>
          <cell r="E33" t="str">
            <v>G. Gastroenterology</v>
          </cell>
          <cell r="F33">
            <v>15</v>
          </cell>
          <cell r="G33">
            <v>14.58768931778582</v>
          </cell>
          <cell r="H33">
            <v>14.17537863557164</v>
          </cell>
          <cell r="I33">
            <v>13.76306795335746</v>
          </cell>
          <cell r="J33">
            <v>13.35075727114328</v>
          </cell>
          <cell r="K33">
            <v>12.9384465889291</v>
          </cell>
          <cell r="L33">
            <v>12.52613590671492</v>
          </cell>
          <cell r="M33">
            <v>12.11382522450074</v>
          </cell>
          <cell r="N33">
            <v>11.70151454228656</v>
          </cell>
          <cell r="O33">
            <v>11.28920386007238</v>
          </cell>
          <cell r="P33">
            <v>10.8768931778582</v>
          </cell>
          <cell r="Q33">
            <v>10.46458249564402</v>
          </cell>
          <cell r="R33">
            <v>10.052271813429837</v>
          </cell>
          <cell r="S33">
            <v>9.8267400740259614</v>
          </cell>
          <cell r="T33">
            <v>9.6012083346220862</v>
          </cell>
          <cell r="U33">
            <v>9.3756765952182111</v>
          </cell>
          <cell r="V33">
            <v>9.1501448558143359</v>
          </cell>
          <cell r="W33">
            <v>8.9246131164104607</v>
          </cell>
          <cell r="X33">
            <v>8.6990813770065856</v>
          </cell>
          <cell r="Y33">
            <v>8.4735496376027104</v>
          </cell>
          <cell r="Z33">
            <v>8.2480178981988352</v>
          </cell>
          <cell r="AA33">
            <v>8.0224861587949601</v>
          </cell>
          <cell r="AB33">
            <v>7.7969544193910858</v>
          </cell>
          <cell r="AC33">
            <v>7.5714226799872115</v>
          </cell>
          <cell r="AD33">
            <v>7.3458909405833408</v>
          </cell>
          <cell r="AE33">
            <v>6.4953140948315857</v>
          </cell>
          <cell r="AF33">
            <v>5.6447372490798307</v>
          </cell>
          <cell r="AG33">
            <v>4.7941604033280756</v>
          </cell>
          <cell r="AH33">
            <v>3.9435835575763201</v>
          </cell>
          <cell r="AI33">
            <v>3.0930067118245645</v>
          </cell>
          <cell r="AJ33">
            <v>2.2424298660728086</v>
          </cell>
        </row>
        <row r="34">
          <cell r="D34" t="str">
            <v>BordersGeneral Medicine</v>
          </cell>
          <cell r="E34" t="str">
            <v>H. General Medicine</v>
          </cell>
          <cell r="F34">
            <v>8</v>
          </cell>
          <cell r="G34">
            <v>7.7801009694857708</v>
          </cell>
          <cell r="H34">
            <v>7.5602019389715416</v>
          </cell>
          <cell r="I34">
            <v>7.3403029084573124</v>
          </cell>
          <cell r="J34">
            <v>7.1204038779430832</v>
          </cell>
          <cell r="K34">
            <v>6.9005048474288539</v>
          </cell>
          <cell r="L34">
            <v>6.6806058169146247</v>
          </cell>
          <cell r="M34">
            <v>6.4607067864003955</v>
          </cell>
          <cell r="N34">
            <v>6.2408077558861663</v>
          </cell>
          <cell r="O34">
            <v>6.0209087253719371</v>
          </cell>
          <cell r="P34">
            <v>5.8010096948577079</v>
          </cell>
          <cell r="Q34">
            <v>5.5811106643434787</v>
          </cell>
          <cell r="R34">
            <v>5.3612116338292459</v>
          </cell>
          <cell r="S34">
            <v>5.2409280394805124</v>
          </cell>
          <cell r="T34">
            <v>5.120644445131779</v>
          </cell>
          <cell r="U34">
            <v>5.0003608507830455</v>
          </cell>
          <cell r="V34">
            <v>4.880077256434312</v>
          </cell>
          <cell r="W34">
            <v>4.7597936620855785</v>
          </cell>
          <cell r="X34">
            <v>4.639510067736845</v>
          </cell>
          <cell r="Y34">
            <v>4.5192264733881116</v>
          </cell>
          <cell r="Z34">
            <v>4.3989428790393781</v>
          </cell>
          <cell r="AA34">
            <v>4.2786592846906446</v>
          </cell>
          <cell r="AB34">
            <v>4.1583756903419111</v>
          </cell>
          <cell r="AC34">
            <v>4.0380920959931776</v>
          </cell>
          <cell r="AD34">
            <v>3.9178085016444486</v>
          </cell>
          <cell r="AE34">
            <v>3.4641675172435122</v>
          </cell>
          <cell r="AF34">
            <v>3.0105265328425759</v>
          </cell>
          <cell r="AG34">
            <v>2.5568855484416395</v>
          </cell>
          <cell r="AH34">
            <v>2.1032445640407031</v>
          </cell>
          <cell r="AI34">
            <v>1.649603579639767</v>
          </cell>
          <cell r="AJ34">
            <v>1.1959625952388313</v>
          </cell>
        </row>
        <row r="35">
          <cell r="D35" t="str">
            <v>BordersGeneral Surgery (inc Vascular)</v>
          </cell>
          <cell r="E35" t="str">
            <v>I. General Surgery (inc Vascular)</v>
          </cell>
          <cell r="F35">
            <v>90</v>
          </cell>
          <cell r="G35">
            <v>87.526135906714913</v>
          </cell>
          <cell r="H35">
            <v>85.052271813429826</v>
          </cell>
          <cell r="I35">
            <v>82.578407720144739</v>
          </cell>
          <cell r="J35">
            <v>80.104543626859652</v>
          </cell>
          <cell r="K35">
            <v>77.630679533574565</v>
          </cell>
          <cell r="L35">
            <v>75.156815440289478</v>
          </cell>
          <cell r="M35">
            <v>72.682951347004391</v>
          </cell>
          <cell r="N35">
            <v>70.209087253719304</v>
          </cell>
          <cell r="O35">
            <v>67.735223160434217</v>
          </cell>
          <cell r="P35">
            <v>65.261359067149129</v>
          </cell>
          <cell r="Q35">
            <v>62.78749497386405</v>
          </cell>
          <cell r="R35">
            <v>60.313630880579019</v>
          </cell>
          <cell r="S35">
            <v>58.960440444155772</v>
          </cell>
          <cell r="T35">
            <v>57.607250007732524</v>
          </cell>
          <cell r="U35">
            <v>56.254059571309277</v>
          </cell>
          <cell r="V35">
            <v>54.90086913488603</v>
          </cell>
          <cell r="W35">
            <v>53.547678698462782</v>
          </cell>
          <cell r="X35">
            <v>52.194488262039535</v>
          </cell>
          <cell r="Y35">
            <v>50.841297825616287</v>
          </cell>
          <cell r="Z35">
            <v>49.48810738919304</v>
          </cell>
          <cell r="AA35">
            <v>48.134916952769792</v>
          </cell>
          <cell r="AB35">
            <v>46.781726516346545</v>
          </cell>
          <cell r="AC35">
            <v>45.428536079923298</v>
          </cell>
          <cell r="AD35">
            <v>44.07534564350005</v>
          </cell>
          <cell r="AE35">
            <v>38.971884568989516</v>
          </cell>
          <cell r="AF35">
            <v>33.868423494478982</v>
          </cell>
          <cell r="AG35">
            <v>28.764962419968448</v>
          </cell>
          <cell r="AH35">
            <v>23.661501345457914</v>
          </cell>
          <cell r="AI35">
            <v>18.55804027094738</v>
          </cell>
          <cell r="AJ35">
            <v>13.454579196436852</v>
          </cell>
        </row>
        <row r="36">
          <cell r="D36" t="str">
            <v>BordersGynaecology</v>
          </cell>
          <cell r="E36" t="str">
            <v>J. Gynaecology</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row>
        <row r="37">
          <cell r="D37" t="str">
            <v>BordersNeurology</v>
          </cell>
          <cell r="E37" t="str">
            <v>K. Neurology</v>
          </cell>
          <cell r="F37">
            <v>21</v>
          </cell>
          <cell r="G37">
            <v>20.422765044900146</v>
          </cell>
          <cell r="H37">
            <v>19.845530089800292</v>
          </cell>
          <cell r="I37">
            <v>19.268295134700438</v>
          </cell>
          <cell r="J37">
            <v>18.691060179600584</v>
          </cell>
          <cell r="K37">
            <v>18.113825224500729</v>
          </cell>
          <cell r="L37">
            <v>17.536590269400875</v>
          </cell>
          <cell r="M37">
            <v>16.959355314301021</v>
          </cell>
          <cell r="N37">
            <v>16.382120359201167</v>
          </cell>
          <cell r="O37">
            <v>15.804885404101315</v>
          </cell>
          <cell r="P37">
            <v>15.227650449001462</v>
          </cell>
          <cell r="Q37">
            <v>14.65041549390161</v>
          </cell>
          <cell r="R37">
            <v>14.07318053880177</v>
          </cell>
          <cell r="S37">
            <v>13.757436103636346</v>
          </cell>
          <cell r="T37">
            <v>13.441691668470922</v>
          </cell>
          <cell r="U37">
            <v>13.125947233305498</v>
          </cell>
          <cell r="V37">
            <v>12.810202798140073</v>
          </cell>
          <cell r="W37">
            <v>12.494458362974649</v>
          </cell>
          <cell r="X37">
            <v>12.178713927809225</v>
          </cell>
          <cell r="Y37">
            <v>11.862969492643801</v>
          </cell>
          <cell r="Z37">
            <v>11.547225057478377</v>
          </cell>
          <cell r="AA37">
            <v>11.231480622312953</v>
          </cell>
          <cell r="AB37">
            <v>10.915736187147528</v>
          </cell>
          <cell r="AC37">
            <v>10.599991751982104</v>
          </cell>
          <cell r="AD37">
            <v>10.284247316816678</v>
          </cell>
          <cell r="AE37">
            <v>9.0934397327642209</v>
          </cell>
          <cell r="AF37">
            <v>7.9026321487117634</v>
          </cell>
          <cell r="AG37">
            <v>6.711824564659306</v>
          </cell>
          <cell r="AH37">
            <v>5.5210169806068485</v>
          </cell>
          <cell r="AI37">
            <v>4.3302093965543911</v>
          </cell>
          <cell r="AJ37">
            <v>3.1394018125019323</v>
          </cell>
        </row>
        <row r="38">
          <cell r="D38" t="str">
            <v>BordersNeurosurgery</v>
          </cell>
          <cell r="E38" t="str">
            <v>L. Neurosurgery</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row>
        <row r="39">
          <cell r="D39" t="str">
            <v>BordersOphthalmology</v>
          </cell>
          <cell r="E39" t="str">
            <v>M. Ophthalmology</v>
          </cell>
          <cell r="F39">
            <v>23</v>
          </cell>
          <cell r="G39">
            <v>22.367790287271589</v>
          </cell>
          <cell r="H39">
            <v>21.735580574543178</v>
          </cell>
          <cell r="I39">
            <v>21.103370861814767</v>
          </cell>
          <cell r="J39">
            <v>20.471161149086356</v>
          </cell>
          <cell r="K39">
            <v>19.838951436357945</v>
          </cell>
          <cell r="L39">
            <v>19.206741723629534</v>
          </cell>
          <cell r="M39">
            <v>18.574532010901123</v>
          </cell>
          <cell r="N39">
            <v>17.942322298172712</v>
          </cell>
          <cell r="O39">
            <v>17.310112585444301</v>
          </cell>
          <cell r="P39">
            <v>16.67790287271589</v>
          </cell>
          <cell r="Q39">
            <v>16.045693159987479</v>
          </cell>
          <cell r="R39">
            <v>15.413483447259082</v>
          </cell>
          <cell r="S39">
            <v>15.067668113506475</v>
          </cell>
          <cell r="T39">
            <v>14.721852779753867</v>
          </cell>
          <cell r="U39">
            <v>14.376037446001259</v>
          </cell>
          <cell r="V39">
            <v>14.030222112248651</v>
          </cell>
          <cell r="W39">
            <v>13.684406778496044</v>
          </cell>
          <cell r="X39">
            <v>13.338591444743436</v>
          </cell>
          <cell r="Y39">
            <v>12.992776110990828</v>
          </cell>
          <cell r="Z39">
            <v>12.64696077723822</v>
          </cell>
          <cell r="AA39">
            <v>12.301145443485613</v>
          </cell>
          <cell r="AB39">
            <v>11.955330109733005</v>
          </cell>
          <cell r="AC39">
            <v>11.609514775980397</v>
          </cell>
          <cell r="AD39">
            <v>11.263699442227789</v>
          </cell>
          <cell r="AE39">
            <v>9.9594816120750984</v>
          </cell>
          <cell r="AF39">
            <v>8.6552637819224074</v>
          </cell>
          <cell r="AG39">
            <v>7.3510459517697155</v>
          </cell>
          <cell r="AH39">
            <v>6.0468281216170237</v>
          </cell>
          <cell r="AI39">
            <v>4.7426102914643318</v>
          </cell>
          <cell r="AJ39">
            <v>3.4383924613116399</v>
          </cell>
        </row>
        <row r="40">
          <cell r="D40" t="str">
            <v>BordersOral &amp; Maxillofacial Surgery</v>
          </cell>
          <cell r="E40" t="str">
            <v>N. Oral &amp; Maxillofacial Surgery</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D41" t="str">
            <v>BordersOral Surgery</v>
          </cell>
          <cell r="E41" t="str">
            <v>O. Oral Surgery</v>
          </cell>
          <cell r="F41">
            <v>113</v>
          </cell>
          <cell r="G41">
            <v>109.8939261939865</v>
          </cell>
          <cell r="H41">
            <v>106.787852387973</v>
          </cell>
          <cell r="I41">
            <v>103.68177858195951</v>
          </cell>
          <cell r="J41">
            <v>100.57570477594601</v>
          </cell>
          <cell r="K41">
            <v>97.46963096993251</v>
          </cell>
          <cell r="L41">
            <v>94.363557163919012</v>
          </cell>
          <cell r="M41">
            <v>91.257483357905514</v>
          </cell>
          <cell r="N41">
            <v>88.151409551892016</v>
          </cell>
          <cell r="O41">
            <v>85.045335745878518</v>
          </cell>
          <cell r="P41">
            <v>81.93926193986502</v>
          </cell>
          <cell r="Q41">
            <v>78.833188133851522</v>
          </cell>
          <cell r="R41">
            <v>75.727114327838095</v>
          </cell>
          <cell r="S41">
            <v>74.028108557662236</v>
          </cell>
          <cell r="T41">
            <v>72.329102787486377</v>
          </cell>
          <cell r="U41">
            <v>70.630097017310518</v>
          </cell>
          <cell r="V41">
            <v>68.93109124713466</v>
          </cell>
          <cell r="W41">
            <v>67.232085476958801</v>
          </cell>
          <cell r="X41">
            <v>65.533079706782942</v>
          </cell>
          <cell r="Y41">
            <v>63.834073936607091</v>
          </cell>
          <cell r="Z41">
            <v>62.135068166431239</v>
          </cell>
          <cell r="AA41">
            <v>60.436062396255387</v>
          </cell>
          <cell r="AB41">
            <v>58.737056626079536</v>
          </cell>
          <cell r="AC41">
            <v>57.038050855903684</v>
          </cell>
          <cell r="AD41">
            <v>55.33904508572784</v>
          </cell>
          <cell r="AE41">
            <v>48.931366181064618</v>
          </cell>
          <cell r="AF41">
            <v>42.523687276401397</v>
          </cell>
          <cell r="AG41">
            <v>36.116008371738175</v>
          </cell>
          <cell r="AH41">
            <v>29.70832946707495</v>
          </cell>
          <cell r="AI41">
            <v>23.300650562411725</v>
          </cell>
          <cell r="AJ41">
            <v>16.892971657748493</v>
          </cell>
        </row>
        <row r="42">
          <cell r="D42" t="str">
            <v>BordersOrthodontics</v>
          </cell>
          <cell r="E42" t="str">
            <v>P. Orthodontics</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D43" t="str">
            <v>BordersPain Management</v>
          </cell>
          <cell r="E43" t="str">
            <v>Q. Pain Management</v>
          </cell>
          <cell r="F43">
            <v>4</v>
          </cell>
          <cell r="G43">
            <v>3.8900504847428854</v>
          </cell>
          <cell r="H43">
            <v>3.7801009694857708</v>
          </cell>
          <cell r="I43">
            <v>3.6701514542286562</v>
          </cell>
          <cell r="J43">
            <v>3.5602019389715416</v>
          </cell>
          <cell r="K43">
            <v>3.450252423714427</v>
          </cell>
          <cell r="L43">
            <v>3.3403029084573124</v>
          </cell>
          <cell r="M43">
            <v>3.2303533932001978</v>
          </cell>
          <cell r="N43">
            <v>3.1204038779430832</v>
          </cell>
          <cell r="O43">
            <v>3.0104543626859686</v>
          </cell>
          <cell r="P43">
            <v>2.9005048474288539</v>
          </cell>
          <cell r="Q43">
            <v>2.7905553321717393</v>
          </cell>
          <cell r="R43">
            <v>2.680605816914623</v>
          </cell>
          <cell r="S43">
            <v>2.6204640197402562</v>
          </cell>
          <cell r="T43">
            <v>2.5603222225658895</v>
          </cell>
          <cell r="U43">
            <v>2.5001804253915227</v>
          </cell>
          <cell r="V43">
            <v>2.440038628217156</v>
          </cell>
          <cell r="W43">
            <v>2.3798968310427893</v>
          </cell>
          <cell r="X43">
            <v>2.3197550338684225</v>
          </cell>
          <cell r="Y43">
            <v>2.2596132366940558</v>
          </cell>
          <cell r="Z43">
            <v>2.199471439519689</v>
          </cell>
          <cell r="AA43">
            <v>2.1393296423453223</v>
          </cell>
          <cell r="AB43">
            <v>2.0791878451709556</v>
          </cell>
          <cell r="AC43">
            <v>2.0190460479965888</v>
          </cell>
          <cell r="AD43">
            <v>1.9589042508222243</v>
          </cell>
          <cell r="AE43">
            <v>1.7320837586217561</v>
          </cell>
          <cell r="AF43">
            <v>1.5052632664212879</v>
          </cell>
          <cell r="AG43">
            <v>1.2784427742208198</v>
          </cell>
          <cell r="AH43">
            <v>1.0516222820203516</v>
          </cell>
          <cell r="AI43">
            <v>0.8248017898198835</v>
          </cell>
          <cell r="AJ43">
            <v>0.59798129761941565</v>
          </cell>
        </row>
        <row r="44">
          <cell r="D44" t="str">
            <v>BordersPlastic Surgery</v>
          </cell>
          <cell r="E44" t="str">
            <v>R. Plastic Surgery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row>
        <row r="45">
          <cell r="D45" t="str">
            <v>BordersRespiratory Medicine</v>
          </cell>
          <cell r="E45" t="str">
            <v>S. Respiratory Medicine</v>
          </cell>
          <cell r="F45">
            <v>41</v>
          </cell>
          <cell r="G45">
            <v>39.873017468614577</v>
          </cell>
          <cell r="H45">
            <v>38.746034937229155</v>
          </cell>
          <cell r="I45">
            <v>37.619052405843732</v>
          </cell>
          <cell r="J45">
            <v>36.492069874458309</v>
          </cell>
          <cell r="K45">
            <v>35.365087343072886</v>
          </cell>
          <cell r="L45">
            <v>34.238104811687464</v>
          </cell>
          <cell r="M45">
            <v>33.111122280302041</v>
          </cell>
          <cell r="N45">
            <v>31.984139748916615</v>
          </cell>
          <cell r="O45">
            <v>30.857157217531189</v>
          </cell>
          <cell r="P45">
            <v>29.730174686145762</v>
          </cell>
          <cell r="Q45">
            <v>28.603192154760336</v>
          </cell>
          <cell r="R45">
            <v>27.476209623374885</v>
          </cell>
          <cell r="S45">
            <v>26.859756202337628</v>
          </cell>
          <cell r="T45">
            <v>26.243302781300372</v>
          </cell>
          <cell r="U45">
            <v>25.626849360263115</v>
          </cell>
          <cell r="V45">
            <v>25.010395939225859</v>
          </cell>
          <cell r="W45">
            <v>24.393942518188602</v>
          </cell>
          <cell r="X45">
            <v>23.777489097151346</v>
          </cell>
          <cell r="Y45">
            <v>23.161035676114089</v>
          </cell>
          <cell r="Z45">
            <v>22.544582255076833</v>
          </cell>
          <cell r="AA45">
            <v>21.928128834039576</v>
          </cell>
          <cell r="AB45">
            <v>21.31167541300232</v>
          </cell>
          <cell r="AC45">
            <v>20.695221991965063</v>
          </cell>
          <cell r="AD45">
            <v>20.078768570927799</v>
          </cell>
          <cell r="AE45">
            <v>17.753858525873</v>
          </cell>
          <cell r="AF45">
            <v>15.428948480818201</v>
          </cell>
          <cell r="AG45">
            <v>13.104038435763403</v>
          </cell>
          <cell r="AH45">
            <v>10.779128390708605</v>
          </cell>
          <cell r="AI45">
            <v>8.4542183456538069</v>
          </cell>
          <cell r="AJ45">
            <v>6.1293083005990106</v>
          </cell>
        </row>
        <row r="46">
          <cell r="D46" t="str">
            <v>BordersRestorative Dentistry</v>
          </cell>
          <cell r="E46" t="str">
            <v>T. Restorative Dentistry</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row r="47">
          <cell r="D47" t="str">
            <v>BordersRheumatology</v>
          </cell>
          <cell r="E47" t="str">
            <v>U. Rheumatology</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row>
        <row r="48">
          <cell r="D48" t="str">
            <v>BordersTrauma &amp; Orthopaedics</v>
          </cell>
          <cell r="E48" t="str">
            <v>V. Trauma &amp; Orthopaedics</v>
          </cell>
          <cell r="F48">
            <v>231</v>
          </cell>
          <cell r="G48">
            <v>224.65041549390162</v>
          </cell>
          <cell r="H48">
            <v>218.30083098780324</v>
          </cell>
          <cell r="I48">
            <v>211.95124648170486</v>
          </cell>
          <cell r="J48">
            <v>205.60166197560648</v>
          </cell>
          <cell r="K48">
            <v>199.25207746950809</v>
          </cell>
          <cell r="L48">
            <v>192.90249296340971</v>
          </cell>
          <cell r="M48">
            <v>186.55290845731133</v>
          </cell>
          <cell r="N48">
            <v>180.20332395121295</v>
          </cell>
          <cell r="O48">
            <v>173.85373944511457</v>
          </cell>
          <cell r="P48">
            <v>167.50415493901619</v>
          </cell>
          <cell r="Q48">
            <v>161.15457043291781</v>
          </cell>
          <cell r="R48">
            <v>154.80498592681948</v>
          </cell>
          <cell r="S48">
            <v>151.33179713999982</v>
          </cell>
          <cell r="T48">
            <v>147.85860835318016</v>
          </cell>
          <cell r="U48">
            <v>144.3854195663605</v>
          </cell>
          <cell r="V48">
            <v>140.91223077954083</v>
          </cell>
          <cell r="W48">
            <v>137.43904199272117</v>
          </cell>
          <cell r="X48">
            <v>133.96585320590151</v>
          </cell>
          <cell r="Y48">
            <v>130.49266441908185</v>
          </cell>
          <cell r="Z48">
            <v>127.01947563226219</v>
          </cell>
          <cell r="AA48">
            <v>123.54628684544252</v>
          </cell>
          <cell r="AB48">
            <v>120.07309805862286</v>
          </cell>
          <cell r="AC48">
            <v>116.5999092718032</v>
          </cell>
          <cell r="AD48">
            <v>113.12672048498345</v>
          </cell>
          <cell r="AE48">
            <v>100.02783706040641</v>
          </cell>
          <cell r="AF48">
            <v>86.928953635829373</v>
          </cell>
          <cell r="AG48">
            <v>73.830070211252334</v>
          </cell>
          <cell r="AH48">
            <v>60.731186786675302</v>
          </cell>
          <cell r="AI48">
            <v>47.63230336209827</v>
          </cell>
          <cell r="AJ48">
            <v>34.533419937521252</v>
          </cell>
        </row>
        <row r="49">
          <cell r="D49" t="str">
            <v>BordersUrology</v>
          </cell>
          <cell r="E49" t="str">
            <v>W. Urology</v>
          </cell>
          <cell r="F49">
            <v>6</v>
          </cell>
          <cell r="G49">
            <v>5.8350757271143276</v>
          </cell>
          <cell r="H49">
            <v>5.6701514542286553</v>
          </cell>
          <cell r="I49">
            <v>5.5052271813429829</v>
          </cell>
          <cell r="J49">
            <v>5.3403029084573106</v>
          </cell>
          <cell r="K49">
            <v>5.1753786355716382</v>
          </cell>
          <cell r="L49">
            <v>5.0104543626859659</v>
          </cell>
          <cell r="M49">
            <v>4.8455300898002935</v>
          </cell>
          <cell r="N49">
            <v>4.6806058169146212</v>
          </cell>
          <cell r="O49">
            <v>4.5156815440289488</v>
          </cell>
          <cell r="P49">
            <v>4.3507572711432765</v>
          </cell>
          <cell r="Q49">
            <v>4.1858329982576041</v>
          </cell>
          <cell r="R49">
            <v>4.0209087253719344</v>
          </cell>
          <cell r="S49">
            <v>3.9306960296103846</v>
          </cell>
          <cell r="T49">
            <v>3.8404833338488347</v>
          </cell>
          <cell r="U49">
            <v>3.7502706380872848</v>
          </cell>
          <cell r="V49">
            <v>3.6600579423257349</v>
          </cell>
          <cell r="W49">
            <v>3.569845246564185</v>
          </cell>
          <cell r="X49">
            <v>3.4796325508026351</v>
          </cell>
          <cell r="Y49">
            <v>3.3894198550410852</v>
          </cell>
          <cell r="Z49">
            <v>3.2992071592795353</v>
          </cell>
          <cell r="AA49">
            <v>3.2089944635179855</v>
          </cell>
          <cell r="AB49">
            <v>3.1187817677564356</v>
          </cell>
          <cell r="AC49">
            <v>3.0285690719948857</v>
          </cell>
          <cell r="AD49">
            <v>2.9383563762333367</v>
          </cell>
          <cell r="AE49">
            <v>2.5981256379326343</v>
          </cell>
          <cell r="AF49">
            <v>2.2578948996319319</v>
          </cell>
          <cell r="AG49">
            <v>1.9176641613312297</v>
          </cell>
          <cell r="AH49">
            <v>1.5774334230305276</v>
          </cell>
          <cell r="AI49">
            <v>1.2372026847298254</v>
          </cell>
          <cell r="AJ49">
            <v>0.89697194642912348</v>
          </cell>
        </row>
        <row r="50">
          <cell r="D50" t="str">
            <v>BordersOther specialties</v>
          </cell>
          <cell r="E50" t="str">
            <v>X. Other specialties</v>
          </cell>
          <cell r="F50">
            <v>43</v>
          </cell>
          <cell r="G50">
            <v>41.818042710986013</v>
          </cell>
          <cell r="H50">
            <v>40.636085421972027</v>
          </cell>
          <cell r="I50">
            <v>39.45412813295804</v>
          </cell>
          <cell r="J50">
            <v>38.272170843944053</v>
          </cell>
          <cell r="K50">
            <v>37.090213554930067</v>
          </cell>
          <cell r="L50">
            <v>35.90825626591608</v>
          </cell>
          <cell r="M50">
            <v>34.726298976902093</v>
          </cell>
          <cell r="N50">
            <v>33.544341687888107</v>
          </cell>
          <cell r="O50">
            <v>32.36238439887412</v>
          </cell>
          <cell r="P50">
            <v>31.180427109860137</v>
          </cell>
          <cell r="Q50">
            <v>29.998469820846154</v>
          </cell>
          <cell r="R50">
            <v>28.816512531832196</v>
          </cell>
          <cell r="S50">
            <v>28.169988212207755</v>
          </cell>
          <cell r="T50">
            <v>27.523463892583315</v>
          </cell>
          <cell r="U50">
            <v>26.876939572958875</v>
          </cell>
          <cell r="V50">
            <v>26.230415253334435</v>
          </cell>
          <cell r="W50">
            <v>25.583890933709995</v>
          </cell>
          <cell r="X50">
            <v>24.937366614085555</v>
          </cell>
          <cell r="Y50">
            <v>24.290842294461115</v>
          </cell>
          <cell r="Z50">
            <v>23.644317974836675</v>
          </cell>
          <cell r="AA50">
            <v>22.997793655212234</v>
          </cell>
          <cell r="AB50">
            <v>22.351269335587794</v>
          </cell>
          <cell r="AC50">
            <v>21.704745015963354</v>
          </cell>
          <cell r="AD50">
            <v>21.05822069633891</v>
          </cell>
          <cell r="AE50">
            <v>18.619900405183877</v>
          </cell>
          <cell r="AF50">
            <v>16.181580114028844</v>
          </cell>
          <cell r="AG50">
            <v>13.743259822873812</v>
          </cell>
          <cell r="AH50">
            <v>11.30493953171878</v>
          </cell>
          <cell r="AI50">
            <v>8.8666192405637485</v>
          </cell>
          <cell r="AJ50">
            <v>6.4282989494087186</v>
          </cell>
        </row>
        <row r="51">
          <cell r="D51" t="str">
            <v>Dumfries &amp; GallowayAll specialties</v>
          </cell>
          <cell r="E51" t="str">
            <v>A. All specialties</v>
          </cell>
          <cell r="F51">
            <v>477</v>
          </cell>
          <cell r="G51">
            <v>463.88852030558905</v>
          </cell>
          <cell r="H51">
            <v>450.77704061117811</v>
          </cell>
          <cell r="I51">
            <v>437.66556091676716</v>
          </cell>
          <cell r="J51">
            <v>424.55408122235622</v>
          </cell>
          <cell r="K51">
            <v>411.44260152794527</v>
          </cell>
          <cell r="L51">
            <v>398.33112183353433</v>
          </cell>
          <cell r="M51">
            <v>385.21964213912338</v>
          </cell>
          <cell r="N51">
            <v>372.10816244471243</v>
          </cell>
          <cell r="O51">
            <v>358.99668275030149</v>
          </cell>
          <cell r="P51">
            <v>345.88520305589054</v>
          </cell>
          <cell r="Q51">
            <v>332.7737233614796</v>
          </cell>
          <cell r="R51">
            <v>319.66224366706876</v>
          </cell>
          <cell r="S51">
            <v>312.49033435402555</v>
          </cell>
          <cell r="T51">
            <v>305.31842504098233</v>
          </cell>
          <cell r="U51">
            <v>298.14651572793912</v>
          </cell>
          <cell r="V51">
            <v>290.9746064148959</v>
          </cell>
          <cell r="W51">
            <v>283.80269710185269</v>
          </cell>
          <cell r="X51">
            <v>276.63078778880947</v>
          </cell>
          <cell r="Y51">
            <v>269.45887847576626</v>
          </cell>
          <cell r="Z51">
            <v>262.28696916272304</v>
          </cell>
          <cell r="AA51">
            <v>255.11505984967982</v>
          </cell>
          <cell r="AB51">
            <v>247.94315053663661</v>
          </cell>
          <cell r="AC51">
            <v>240.77124122359339</v>
          </cell>
          <cell r="AD51">
            <v>233.59933191055026</v>
          </cell>
          <cell r="AE51">
            <v>206.55098821564445</v>
          </cell>
          <cell r="AF51">
            <v>179.50264452073861</v>
          </cell>
          <cell r="AG51">
            <v>152.45430082583277</v>
          </cell>
          <cell r="AH51">
            <v>125.40595713092695</v>
          </cell>
          <cell r="AI51">
            <v>98.357613436021126</v>
          </cell>
          <cell r="AJ51">
            <v>71.309269741115315</v>
          </cell>
        </row>
        <row r="52">
          <cell r="D52" t="str">
            <v>Dumfries &amp; GallowayAnaesthetics</v>
          </cell>
          <cell r="E52" t="str">
            <v>B. Anaesthetics</v>
          </cell>
          <cell r="F52">
            <v>8</v>
          </cell>
          <cell r="G52">
            <v>7.7801009694857708</v>
          </cell>
          <cell r="H52">
            <v>7.5602019389715416</v>
          </cell>
          <cell r="I52">
            <v>7.3403029084573124</v>
          </cell>
          <cell r="J52">
            <v>7.1204038779430832</v>
          </cell>
          <cell r="K52">
            <v>6.9005048474288539</v>
          </cell>
          <cell r="L52">
            <v>6.6806058169146247</v>
          </cell>
          <cell r="M52">
            <v>6.4607067864003955</v>
          </cell>
          <cell r="N52">
            <v>6.2408077558861663</v>
          </cell>
          <cell r="O52">
            <v>6.0209087253719371</v>
          </cell>
          <cell r="P52">
            <v>5.8010096948577079</v>
          </cell>
          <cell r="Q52">
            <v>5.5811106643434787</v>
          </cell>
          <cell r="R52">
            <v>5.3612116338292459</v>
          </cell>
          <cell r="S52">
            <v>5.2409280394805124</v>
          </cell>
          <cell r="T52">
            <v>5.120644445131779</v>
          </cell>
          <cell r="U52">
            <v>5.0003608507830455</v>
          </cell>
          <cell r="V52">
            <v>4.880077256434312</v>
          </cell>
          <cell r="W52">
            <v>4.7597936620855785</v>
          </cell>
          <cell r="X52">
            <v>4.639510067736845</v>
          </cell>
          <cell r="Y52">
            <v>4.5192264733881116</v>
          </cell>
          <cell r="Z52">
            <v>4.3989428790393781</v>
          </cell>
          <cell r="AA52">
            <v>4.2786592846906446</v>
          </cell>
          <cell r="AB52">
            <v>4.1583756903419111</v>
          </cell>
          <cell r="AC52">
            <v>4.0380920959931776</v>
          </cell>
          <cell r="AD52">
            <v>3.9178085016444486</v>
          </cell>
          <cell r="AE52">
            <v>3.4641675172435122</v>
          </cell>
          <cell r="AF52">
            <v>3.0105265328425759</v>
          </cell>
          <cell r="AG52">
            <v>2.5568855484416395</v>
          </cell>
          <cell r="AH52">
            <v>2.1032445640407031</v>
          </cell>
          <cell r="AI52">
            <v>1.649603579639767</v>
          </cell>
          <cell r="AJ52">
            <v>1.1959625952388313</v>
          </cell>
        </row>
        <row r="53">
          <cell r="D53" t="str">
            <v>Dumfries &amp; GallowayCardiology</v>
          </cell>
          <cell r="E53" t="str">
            <v>C. Cardiology</v>
          </cell>
          <cell r="F53">
            <v>6</v>
          </cell>
          <cell r="G53">
            <v>5.8350757271143276</v>
          </cell>
          <cell r="H53">
            <v>5.6701514542286553</v>
          </cell>
          <cell r="I53">
            <v>5.5052271813429829</v>
          </cell>
          <cell r="J53">
            <v>5.3403029084573106</v>
          </cell>
          <cell r="K53">
            <v>5.1753786355716382</v>
          </cell>
          <cell r="L53">
            <v>5.0104543626859659</v>
          </cell>
          <cell r="M53">
            <v>4.8455300898002935</v>
          </cell>
          <cell r="N53">
            <v>4.6806058169146212</v>
          </cell>
          <cell r="O53">
            <v>4.5156815440289488</v>
          </cell>
          <cell r="P53">
            <v>4.3507572711432765</v>
          </cell>
          <cell r="Q53">
            <v>4.1858329982576041</v>
          </cell>
          <cell r="R53">
            <v>4.0209087253719344</v>
          </cell>
          <cell r="S53">
            <v>3.9306960296103846</v>
          </cell>
          <cell r="T53">
            <v>3.8404833338488347</v>
          </cell>
          <cell r="U53">
            <v>3.7502706380872848</v>
          </cell>
          <cell r="V53">
            <v>3.6600579423257349</v>
          </cell>
          <cell r="W53">
            <v>3.569845246564185</v>
          </cell>
          <cell r="X53">
            <v>3.4796325508026351</v>
          </cell>
          <cell r="Y53">
            <v>3.3894198550410852</v>
          </cell>
          <cell r="Z53">
            <v>3.2992071592795353</v>
          </cell>
          <cell r="AA53">
            <v>3.2089944635179855</v>
          </cell>
          <cell r="AB53">
            <v>3.1187817677564356</v>
          </cell>
          <cell r="AC53">
            <v>3.0285690719948857</v>
          </cell>
          <cell r="AD53">
            <v>2.9383563762333367</v>
          </cell>
          <cell r="AE53">
            <v>2.5981256379326343</v>
          </cell>
          <cell r="AF53">
            <v>2.2578948996319319</v>
          </cell>
          <cell r="AG53">
            <v>1.9176641613312297</v>
          </cell>
          <cell r="AH53">
            <v>1.5774334230305276</v>
          </cell>
          <cell r="AI53">
            <v>1.2372026847298254</v>
          </cell>
          <cell r="AJ53">
            <v>0.89697194642912348</v>
          </cell>
        </row>
        <row r="54">
          <cell r="D54" t="str">
            <v>Dumfries &amp; GallowayDermatology</v>
          </cell>
          <cell r="E54" t="str">
            <v>D. Dermatology</v>
          </cell>
          <cell r="F54">
            <v>6</v>
          </cell>
          <cell r="G54">
            <v>5.8350757271143276</v>
          </cell>
          <cell r="H54">
            <v>5.6701514542286553</v>
          </cell>
          <cell r="I54">
            <v>5.5052271813429829</v>
          </cell>
          <cell r="J54">
            <v>5.3403029084573106</v>
          </cell>
          <cell r="K54">
            <v>5.1753786355716382</v>
          </cell>
          <cell r="L54">
            <v>5.0104543626859659</v>
          </cell>
          <cell r="M54">
            <v>4.8455300898002935</v>
          </cell>
          <cell r="N54">
            <v>4.6806058169146212</v>
          </cell>
          <cell r="O54">
            <v>4.5156815440289488</v>
          </cell>
          <cell r="P54">
            <v>4.3507572711432765</v>
          </cell>
          <cell r="Q54">
            <v>4.1858329982576041</v>
          </cell>
          <cell r="R54">
            <v>4.0209087253719344</v>
          </cell>
          <cell r="S54">
            <v>3.9306960296103846</v>
          </cell>
          <cell r="T54">
            <v>3.8404833338488347</v>
          </cell>
          <cell r="U54">
            <v>3.7502706380872848</v>
          </cell>
          <cell r="V54">
            <v>3.6600579423257349</v>
          </cell>
          <cell r="W54">
            <v>3.569845246564185</v>
          </cell>
          <cell r="X54">
            <v>3.4796325508026351</v>
          </cell>
          <cell r="Y54">
            <v>3.3894198550410852</v>
          </cell>
          <cell r="Z54">
            <v>3.2992071592795353</v>
          </cell>
          <cell r="AA54">
            <v>3.2089944635179855</v>
          </cell>
          <cell r="AB54">
            <v>3.1187817677564356</v>
          </cell>
          <cell r="AC54">
            <v>3.0285690719948857</v>
          </cell>
          <cell r="AD54">
            <v>2.9383563762333367</v>
          </cell>
          <cell r="AE54">
            <v>2.5981256379326343</v>
          </cell>
          <cell r="AF54">
            <v>2.2578948996319319</v>
          </cell>
          <cell r="AG54">
            <v>1.9176641613312297</v>
          </cell>
          <cell r="AH54">
            <v>1.5774334230305276</v>
          </cell>
          <cell r="AI54">
            <v>1.2372026847298254</v>
          </cell>
          <cell r="AJ54">
            <v>0.89697194642912348</v>
          </cell>
        </row>
        <row r="55">
          <cell r="D55" t="str">
            <v>Dumfries &amp; GallowayDiabetes/Endocrinology</v>
          </cell>
          <cell r="E55" t="str">
            <v>E. Diabetes/Endocrinology</v>
          </cell>
          <cell r="F55">
            <v>4</v>
          </cell>
          <cell r="G55">
            <v>3.8900504847428854</v>
          </cell>
          <cell r="H55">
            <v>3.7801009694857708</v>
          </cell>
          <cell r="I55">
            <v>3.6701514542286562</v>
          </cell>
          <cell r="J55">
            <v>3.5602019389715416</v>
          </cell>
          <cell r="K55">
            <v>3.450252423714427</v>
          </cell>
          <cell r="L55">
            <v>3.3403029084573124</v>
          </cell>
          <cell r="M55">
            <v>3.2303533932001978</v>
          </cell>
          <cell r="N55">
            <v>3.1204038779430832</v>
          </cell>
          <cell r="O55">
            <v>3.0104543626859686</v>
          </cell>
          <cell r="P55">
            <v>2.9005048474288539</v>
          </cell>
          <cell r="Q55">
            <v>2.7905553321717393</v>
          </cell>
          <cell r="R55">
            <v>2.680605816914623</v>
          </cell>
          <cell r="S55">
            <v>2.6204640197402562</v>
          </cell>
          <cell r="T55">
            <v>2.5603222225658895</v>
          </cell>
          <cell r="U55">
            <v>2.5001804253915227</v>
          </cell>
          <cell r="V55">
            <v>2.440038628217156</v>
          </cell>
          <cell r="W55">
            <v>2.3798968310427893</v>
          </cell>
          <cell r="X55">
            <v>2.3197550338684225</v>
          </cell>
          <cell r="Y55">
            <v>2.2596132366940558</v>
          </cell>
          <cell r="Z55">
            <v>2.199471439519689</v>
          </cell>
          <cell r="AA55">
            <v>2.1393296423453223</v>
          </cell>
          <cell r="AB55">
            <v>2.0791878451709556</v>
          </cell>
          <cell r="AC55">
            <v>2.0190460479965888</v>
          </cell>
          <cell r="AD55">
            <v>1.9589042508222243</v>
          </cell>
          <cell r="AE55">
            <v>1.7320837586217561</v>
          </cell>
          <cell r="AF55">
            <v>1.5052632664212879</v>
          </cell>
          <cell r="AG55">
            <v>1.2784427742208198</v>
          </cell>
          <cell r="AH55">
            <v>1.0516222820203516</v>
          </cell>
          <cell r="AI55">
            <v>0.8248017898198835</v>
          </cell>
          <cell r="AJ55">
            <v>0.59798129761941565</v>
          </cell>
        </row>
        <row r="56">
          <cell r="D56" t="str">
            <v>Dumfries &amp; GallowayENT</v>
          </cell>
          <cell r="E56" t="str">
            <v>F. ENT</v>
          </cell>
          <cell r="F56">
            <v>7</v>
          </cell>
          <cell r="G56">
            <v>6.8075883483000492</v>
          </cell>
          <cell r="H56">
            <v>6.6151766966000984</v>
          </cell>
          <cell r="I56">
            <v>6.4227650449001477</v>
          </cell>
          <cell r="J56">
            <v>6.2303533932001969</v>
          </cell>
          <cell r="K56">
            <v>6.0379417415002461</v>
          </cell>
          <cell r="L56">
            <v>5.8455300898002953</v>
          </cell>
          <cell r="M56">
            <v>5.6531184381003445</v>
          </cell>
          <cell r="N56">
            <v>5.4607067864003938</v>
          </cell>
          <cell r="O56">
            <v>5.268295134700443</v>
          </cell>
          <cell r="P56">
            <v>5.0758834830004922</v>
          </cell>
          <cell r="Q56">
            <v>4.8834718313005414</v>
          </cell>
          <cell r="R56">
            <v>4.6910601796005906</v>
          </cell>
          <cell r="S56">
            <v>4.5858120345454489</v>
          </cell>
          <cell r="T56">
            <v>4.4805638894903073</v>
          </cell>
          <cell r="U56">
            <v>4.3753157444351656</v>
          </cell>
          <cell r="V56">
            <v>4.2700675993800239</v>
          </cell>
          <cell r="W56">
            <v>4.1648194543248822</v>
          </cell>
          <cell r="X56">
            <v>4.0595713092697405</v>
          </cell>
          <cell r="Y56">
            <v>3.9543231642145988</v>
          </cell>
          <cell r="Z56">
            <v>3.8490750191594572</v>
          </cell>
          <cell r="AA56">
            <v>3.7438268741043155</v>
          </cell>
          <cell r="AB56">
            <v>3.6385787290491738</v>
          </cell>
          <cell r="AC56">
            <v>3.5333305839940321</v>
          </cell>
          <cell r="AD56">
            <v>3.4280824389388926</v>
          </cell>
          <cell r="AE56">
            <v>3.0311465775880735</v>
          </cell>
          <cell r="AF56">
            <v>2.6342107162372543</v>
          </cell>
          <cell r="AG56">
            <v>2.2372748548864352</v>
          </cell>
          <cell r="AH56">
            <v>1.840338993535616</v>
          </cell>
          <cell r="AI56">
            <v>1.4434031321847969</v>
          </cell>
          <cell r="AJ56">
            <v>1.0464672708339773</v>
          </cell>
        </row>
        <row r="57">
          <cell r="D57" t="str">
            <v>Dumfries &amp; GallowayGastroenterology</v>
          </cell>
          <cell r="E57" t="str">
            <v>G. Gastroenterology</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row>
        <row r="58">
          <cell r="D58" t="str">
            <v>Dumfries &amp; GallowayGeneral Medicine</v>
          </cell>
          <cell r="E58" t="str">
            <v>H. General Medicine</v>
          </cell>
          <cell r="F58">
            <v>1</v>
          </cell>
          <cell r="G58">
            <v>0.97251262118572135</v>
          </cell>
          <cell r="H58">
            <v>0.9450252423714427</v>
          </cell>
          <cell r="I58">
            <v>0.91753786355716405</v>
          </cell>
          <cell r="J58">
            <v>0.89005048474288539</v>
          </cell>
          <cell r="K58">
            <v>0.86256310592860674</v>
          </cell>
          <cell r="L58">
            <v>0.83507572711432809</v>
          </cell>
          <cell r="M58">
            <v>0.80758834830004944</v>
          </cell>
          <cell r="N58">
            <v>0.78010096948577079</v>
          </cell>
          <cell r="O58">
            <v>0.75261359067149214</v>
          </cell>
          <cell r="P58">
            <v>0.72512621185721349</v>
          </cell>
          <cell r="Q58">
            <v>0.69763883304293484</v>
          </cell>
          <cell r="R58">
            <v>0.67015145422865574</v>
          </cell>
          <cell r="S58">
            <v>0.65511600493506406</v>
          </cell>
          <cell r="T58">
            <v>0.64008055564147237</v>
          </cell>
          <cell r="U58">
            <v>0.62504510634788069</v>
          </cell>
          <cell r="V58">
            <v>0.610009657054289</v>
          </cell>
          <cell r="W58">
            <v>0.59497420776069732</v>
          </cell>
          <cell r="X58">
            <v>0.57993875846710563</v>
          </cell>
          <cell r="Y58">
            <v>0.56490330917351395</v>
          </cell>
          <cell r="Z58">
            <v>0.54986785987992226</v>
          </cell>
          <cell r="AA58">
            <v>0.53483241058633058</v>
          </cell>
          <cell r="AB58">
            <v>0.51979696129273889</v>
          </cell>
          <cell r="AC58">
            <v>0.50476151199914721</v>
          </cell>
          <cell r="AD58">
            <v>0.48972606270555608</v>
          </cell>
          <cell r="AE58">
            <v>0.43302093965543903</v>
          </cell>
          <cell r="AF58">
            <v>0.37631581660532198</v>
          </cell>
          <cell r="AG58">
            <v>0.31961069355520494</v>
          </cell>
          <cell r="AH58">
            <v>0.26290557050508789</v>
          </cell>
          <cell r="AI58">
            <v>0.20620044745497088</v>
          </cell>
          <cell r="AJ58">
            <v>0.14949532440485391</v>
          </cell>
        </row>
        <row r="59">
          <cell r="D59" t="str">
            <v>Dumfries &amp; GallowayGeneral Surgery (inc Vascular)</v>
          </cell>
          <cell r="E59" t="str">
            <v>I. General Surgery (inc Vascular)</v>
          </cell>
          <cell r="F59">
            <v>13</v>
          </cell>
          <cell r="G59">
            <v>12.642664075414377</v>
          </cell>
          <cell r="H59">
            <v>12.285328150828754</v>
          </cell>
          <cell r="I59">
            <v>11.927992226243131</v>
          </cell>
          <cell r="J59">
            <v>11.570656301657507</v>
          </cell>
          <cell r="K59">
            <v>11.213320377071884</v>
          </cell>
          <cell r="L59">
            <v>10.855984452486261</v>
          </cell>
          <cell r="M59">
            <v>10.498648527900638</v>
          </cell>
          <cell r="N59">
            <v>10.141312603315015</v>
          </cell>
          <cell r="O59">
            <v>9.7839766787293918</v>
          </cell>
          <cell r="P59">
            <v>9.4266407541437687</v>
          </cell>
          <cell r="Q59">
            <v>9.0693048295581455</v>
          </cell>
          <cell r="R59">
            <v>8.7119689049725242</v>
          </cell>
          <cell r="S59">
            <v>8.5165080641558326</v>
          </cell>
          <cell r="T59">
            <v>8.321047223339141</v>
          </cell>
          <cell r="U59">
            <v>8.1255863825224495</v>
          </cell>
          <cell r="V59">
            <v>7.9301255417057579</v>
          </cell>
          <cell r="W59">
            <v>7.7346647008890663</v>
          </cell>
          <cell r="X59">
            <v>7.5392038600723748</v>
          </cell>
          <cell r="Y59">
            <v>7.3437430192556832</v>
          </cell>
          <cell r="Z59">
            <v>7.1482821784389916</v>
          </cell>
          <cell r="AA59">
            <v>6.9528213376223</v>
          </cell>
          <cell r="AB59">
            <v>6.7573604968056085</v>
          </cell>
          <cell r="AC59">
            <v>6.5618996559889169</v>
          </cell>
          <cell r="AD59">
            <v>6.3664388151722289</v>
          </cell>
          <cell r="AE59">
            <v>5.6292722155207073</v>
          </cell>
          <cell r="AF59">
            <v>4.8921056158691858</v>
          </cell>
          <cell r="AG59">
            <v>4.1549390162176643</v>
          </cell>
          <cell r="AH59">
            <v>3.4177724165661432</v>
          </cell>
          <cell r="AI59">
            <v>2.6806058169146221</v>
          </cell>
          <cell r="AJ59">
            <v>1.943439217263101</v>
          </cell>
        </row>
        <row r="60">
          <cell r="D60" t="str">
            <v>Dumfries &amp; GallowayGynaecology</v>
          </cell>
          <cell r="E60" t="str">
            <v>J. Gynaecology</v>
          </cell>
          <cell r="F60">
            <v>7</v>
          </cell>
          <cell r="G60">
            <v>6.8075883483000492</v>
          </cell>
          <cell r="H60">
            <v>6.6151766966000984</v>
          </cell>
          <cell r="I60">
            <v>6.4227650449001477</v>
          </cell>
          <cell r="J60">
            <v>6.2303533932001969</v>
          </cell>
          <cell r="K60">
            <v>6.0379417415002461</v>
          </cell>
          <cell r="L60">
            <v>5.8455300898002953</v>
          </cell>
          <cell r="M60">
            <v>5.6531184381003445</v>
          </cell>
          <cell r="N60">
            <v>5.4607067864003938</v>
          </cell>
          <cell r="O60">
            <v>5.268295134700443</v>
          </cell>
          <cell r="P60">
            <v>5.0758834830004922</v>
          </cell>
          <cell r="Q60">
            <v>4.8834718313005414</v>
          </cell>
          <cell r="R60">
            <v>4.6910601796005906</v>
          </cell>
          <cell r="S60">
            <v>4.5858120345454489</v>
          </cell>
          <cell r="T60">
            <v>4.4805638894903073</v>
          </cell>
          <cell r="U60">
            <v>4.3753157444351656</v>
          </cell>
          <cell r="V60">
            <v>4.2700675993800239</v>
          </cell>
          <cell r="W60">
            <v>4.1648194543248822</v>
          </cell>
          <cell r="X60">
            <v>4.0595713092697405</v>
          </cell>
          <cell r="Y60">
            <v>3.9543231642145988</v>
          </cell>
          <cell r="Z60">
            <v>3.8490750191594572</v>
          </cell>
          <cell r="AA60">
            <v>3.7438268741043155</v>
          </cell>
          <cell r="AB60">
            <v>3.6385787290491738</v>
          </cell>
          <cell r="AC60">
            <v>3.5333305839940321</v>
          </cell>
          <cell r="AD60">
            <v>3.4280824389388926</v>
          </cell>
          <cell r="AE60">
            <v>3.0311465775880735</v>
          </cell>
          <cell r="AF60">
            <v>2.6342107162372543</v>
          </cell>
          <cell r="AG60">
            <v>2.2372748548864352</v>
          </cell>
          <cell r="AH60">
            <v>1.840338993535616</v>
          </cell>
          <cell r="AI60">
            <v>1.4434031321847969</v>
          </cell>
          <cell r="AJ60">
            <v>1.0464672708339773</v>
          </cell>
        </row>
        <row r="61">
          <cell r="D61" t="str">
            <v>Dumfries &amp; GallowayNeurology</v>
          </cell>
          <cell r="E61" t="str">
            <v>K. Neurology</v>
          </cell>
          <cell r="F61">
            <v>158</v>
          </cell>
          <cell r="G61">
            <v>153.65699414734397</v>
          </cell>
          <cell r="H61">
            <v>149.31398829468793</v>
          </cell>
          <cell r="I61">
            <v>144.9709824420319</v>
          </cell>
          <cell r="J61">
            <v>140.62797658937586</v>
          </cell>
          <cell r="K61">
            <v>136.28497073671983</v>
          </cell>
          <cell r="L61">
            <v>131.94196488406379</v>
          </cell>
          <cell r="M61">
            <v>127.59895903140776</v>
          </cell>
          <cell r="N61">
            <v>123.25595317875172</v>
          </cell>
          <cell r="O61">
            <v>118.91294732609569</v>
          </cell>
          <cell r="P61">
            <v>114.56994147343966</v>
          </cell>
          <cell r="Q61">
            <v>110.22693562078362</v>
          </cell>
          <cell r="R61">
            <v>105.8839297681276</v>
          </cell>
          <cell r="S61">
            <v>103.50832877974013</v>
          </cell>
          <cell r="T61">
            <v>101.13272779135265</v>
          </cell>
          <cell r="U61">
            <v>98.757126802965175</v>
          </cell>
          <cell r="V61">
            <v>96.381525814577699</v>
          </cell>
          <cell r="W61">
            <v>94.005924826190224</v>
          </cell>
          <cell r="X61">
            <v>91.630323837802749</v>
          </cell>
          <cell r="Y61">
            <v>89.254722849415273</v>
          </cell>
          <cell r="Z61">
            <v>86.879121861027798</v>
          </cell>
          <cell r="AA61">
            <v>84.503520872640323</v>
          </cell>
          <cell r="AB61">
            <v>82.127919884252847</v>
          </cell>
          <cell r="AC61">
            <v>79.752318895865372</v>
          </cell>
          <cell r="AD61">
            <v>77.376717907477854</v>
          </cell>
          <cell r="AE61">
            <v>68.417308465559358</v>
          </cell>
          <cell r="AF61">
            <v>59.45789902364087</v>
          </cell>
          <cell r="AG61">
            <v>50.498489581722382</v>
          </cell>
          <cell r="AH61">
            <v>41.539080139803893</v>
          </cell>
          <cell r="AI61">
            <v>32.579670697885405</v>
          </cell>
          <cell r="AJ61">
            <v>23.62026125596692</v>
          </cell>
        </row>
        <row r="62">
          <cell r="D62" t="str">
            <v>Dumfries &amp; GallowayNeurosurgery</v>
          </cell>
          <cell r="E62" t="str">
            <v>L. Neurosurgery</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row>
        <row r="63">
          <cell r="D63" t="str">
            <v>Dumfries &amp; GallowayOphthalmology</v>
          </cell>
          <cell r="E63" t="str">
            <v>M. Ophthalmology</v>
          </cell>
          <cell r="F63">
            <v>7</v>
          </cell>
          <cell r="G63">
            <v>6.8075883483000492</v>
          </cell>
          <cell r="H63">
            <v>6.6151766966000984</v>
          </cell>
          <cell r="I63">
            <v>6.4227650449001477</v>
          </cell>
          <cell r="J63">
            <v>6.2303533932001969</v>
          </cell>
          <cell r="K63">
            <v>6.0379417415002461</v>
          </cell>
          <cell r="L63">
            <v>5.8455300898002953</v>
          </cell>
          <cell r="M63">
            <v>5.6531184381003445</v>
          </cell>
          <cell r="N63">
            <v>5.4607067864003938</v>
          </cell>
          <cell r="O63">
            <v>5.268295134700443</v>
          </cell>
          <cell r="P63">
            <v>5.0758834830004922</v>
          </cell>
          <cell r="Q63">
            <v>4.8834718313005414</v>
          </cell>
          <cell r="R63">
            <v>4.6910601796005906</v>
          </cell>
          <cell r="S63">
            <v>4.5858120345454489</v>
          </cell>
          <cell r="T63">
            <v>4.4805638894903073</v>
          </cell>
          <cell r="U63">
            <v>4.3753157444351656</v>
          </cell>
          <cell r="V63">
            <v>4.2700675993800239</v>
          </cell>
          <cell r="W63">
            <v>4.1648194543248822</v>
          </cell>
          <cell r="X63">
            <v>4.0595713092697405</v>
          </cell>
          <cell r="Y63">
            <v>3.9543231642145988</v>
          </cell>
          <cell r="Z63">
            <v>3.8490750191594572</v>
          </cell>
          <cell r="AA63">
            <v>3.7438268741043155</v>
          </cell>
          <cell r="AB63">
            <v>3.6385787290491738</v>
          </cell>
          <cell r="AC63">
            <v>3.5333305839940321</v>
          </cell>
          <cell r="AD63">
            <v>3.4280824389388926</v>
          </cell>
          <cell r="AE63">
            <v>3.0311465775880735</v>
          </cell>
          <cell r="AF63">
            <v>2.6342107162372543</v>
          </cell>
          <cell r="AG63">
            <v>2.2372748548864352</v>
          </cell>
          <cell r="AH63">
            <v>1.840338993535616</v>
          </cell>
          <cell r="AI63">
            <v>1.4434031321847969</v>
          </cell>
          <cell r="AJ63">
            <v>1.0464672708339773</v>
          </cell>
        </row>
        <row r="64">
          <cell r="D64" t="str">
            <v>Dumfries &amp; GallowayOral &amp; Maxillofacial Surgery</v>
          </cell>
          <cell r="E64" t="str">
            <v>N. Oral &amp; Maxillofacial Surgery</v>
          </cell>
          <cell r="F64">
            <v>9</v>
          </cell>
          <cell r="G64">
            <v>8.7526135906714924</v>
          </cell>
          <cell r="H64">
            <v>8.5052271813429847</v>
          </cell>
          <cell r="I64">
            <v>8.2578407720144771</v>
          </cell>
          <cell r="J64">
            <v>8.0104543626859694</v>
          </cell>
          <cell r="K64">
            <v>7.7630679533574609</v>
          </cell>
          <cell r="L64">
            <v>7.5156815440289524</v>
          </cell>
          <cell r="M64">
            <v>7.2682951347004439</v>
          </cell>
          <cell r="N64">
            <v>7.0209087253719353</v>
          </cell>
          <cell r="O64">
            <v>6.7735223160434268</v>
          </cell>
          <cell r="P64">
            <v>6.5261359067149183</v>
          </cell>
          <cell r="Q64">
            <v>6.2787494973864098</v>
          </cell>
          <cell r="R64">
            <v>6.0313630880579012</v>
          </cell>
          <cell r="S64">
            <v>5.8960440444155768</v>
          </cell>
          <cell r="T64">
            <v>5.7607250007732524</v>
          </cell>
          <cell r="U64">
            <v>5.6254059571309281</v>
          </cell>
          <cell r="V64">
            <v>5.4900869134886037</v>
          </cell>
          <cell r="W64">
            <v>5.3547678698462793</v>
          </cell>
          <cell r="X64">
            <v>5.2194488262039549</v>
          </cell>
          <cell r="Y64">
            <v>5.0841297825616305</v>
          </cell>
          <cell r="Z64">
            <v>4.9488107389193061</v>
          </cell>
          <cell r="AA64">
            <v>4.8134916952769817</v>
          </cell>
          <cell r="AB64">
            <v>4.6781726516346573</v>
          </cell>
          <cell r="AC64">
            <v>4.542853607992333</v>
          </cell>
          <cell r="AD64">
            <v>4.407534564350005</v>
          </cell>
          <cell r="AE64">
            <v>3.8971884568989519</v>
          </cell>
          <cell r="AF64">
            <v>3.3868423494478987</v>
          </cell>
          <cell r="AG64">
            <v>2.8764962419968456</v>
          </cell>
          <cell r="AH64">
            <v>2.3661501345457925</v>
          </cell>
          <cell r="AI64">
            <v>1.8558040270947394</v>
          </cell>
          <cell r="AJ64">
            <v>1.3454579196436853</v>
          </cell>
        </row>
        <row r="65">
          <cell r="D65" t="str">
            <v>Dumfries &amp; GallowayOral Surgery</v>
          </cell>
          <cell r="E65" t="str">
            <v>O. Oral Surgery</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D66" t="str">
            <v>Dumfries &amp; GallowayOrthodontics</v>
          </cell>
          <cell r="E66" t="str">
            <v>P. Orthodontics</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D67" t="str">
            <v>Dumfries &amp; GallowayPain Management</v>
          </cell>
          <cell r="E67" t="str">
            <v>Q. Pain Management</v>
          </cell>
          <cell r="F67">
            <v>51</v>
          </cell>
          <cell r="G67">
            <v>49.598143680471786</v>
          </cell>
          <cell r="H67">
            <v>48.196287360943572</v>
          </cell>
          <cell r="I67">
            <v>46.794431041415358</v>
          </cell>
          <cell r="J67">
            <v>45.392574721887144</v>
          </cell>
          <cell r="K67">
            <v>43.990718402358929</v>
          </cell>
          <cell r="L67">
            <v>42.588862082830715</v>
          </cell>
          <cell r="M67">
            <v>41.187005763302501</v>
          </cell>
          <cell r="N67">
            <v>39.785149443774287</v>
          </cell>
          <cell r="O67">
            <v>38.383293124246073</v>
          </cell>
          <cell r="P67">
            <v>36.981436804717859</v>
          </cell>
          <cell r="Q67">
            <v>35.579580485189645</v>
          </cell>
          <cell r="R67">
            <v>34.177724165661445</v>
          </cell>
          <cell r="S67">
            <v>33.410916251688271</v>
          </cell>
          <cell r="T67">
            <v>32.644108337715096</v>
          </cell>
          <cell r="U67">
            <v>31.877300423741922</v>
          </cell>
          <cell r="V67">
            <v>31.110492509768747</v>
          </cell>
          <cell r="W67">
            <v>30.343684595795573</v>
          </cell>
          <cell r="X67">
            <v>29.576876681822398</v>
          </cell>
          <cell r="Y67">
            <v>28.810068767849224</v>
          </cell>
          <cell r="Z67">
            <v>28.043260853876049</v>
          </cell>
          <cell r="AA67">
            <v>27.276452939902875</v>
          </cell>
          <cell r="AB67">
            <v>26.5096450259297</v>
          </cell>
          <cell r="AC67">
            <v>25.742837111956526</v>
          </cell>
          <cell r="AD67">
            <v>24.976029197983358</v>
          </cell>
          <cell r="AE67">
            <v>22.084067922427391</v>
          </cell>
          <cell r="AF67">
            <v>19.192106646871423</v>
          </cell>
          <cell r="AG67">
            <v>16.300145371315455</v>
          </cell>
          <cell r="AH67">
            <v>13.408184095759488</v>
          </cell>
          <cell r="AI67">
            <v>10.51622282020352</v>
          </cell>
          <cell r="AJ67">
            <v>7.6242615446475499</v>
          </cell>
        </row>
        <row r="68">
          <cell r="D68" t="str">
            <v>Dumfries &amp; GallowayPlastic Surgery</v>
          </cell>
          <cell r="E68" t="str">
            <v>R. Plastic Surgery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D69" t="str">
            <v>Dumfries &amp; GallowayRespiratory Medicine</v>
          </cell>
          <cell r="E69" t="str">
            <v>S. Respiratory Medicine</v>
          </cell>
          <cell r="F69">
            <v>2</v>
          </cell>
          <cell r="G69">
            <v>1.9450252423714427</v>
          </cell>
          <cell r="H69">
            <v>1.8900504847428854</v>
          </cell>
          <cell r="I69">
            <v>1.8350757271143281</v>
          </cell>
          <cell r="J69">
            <v>1.7801009694857708</v>
          </cell>
          <cell r="K69">
            <v>1.7251262118572135</v>
          </cell>
          <cell r="L69">
            <v>1.6701514542286562</v>
          </cell>
          <cell r="M69">
            <v>1.6151766966000989</v>
          </cell>
          <cell r="N69">
            <v>1.5602019389715416</v>
          </cell>
          <cell r="O69">
            <v>1.5052271813429843</v>
          </cell>
          <cell r="P69">
            <v>1.450252423714427</v>
          </cell>
          <cell r="Q69">
            <v>1.3952776660858697</v>
          </cell>
          <cell r="R69">
            <v>1.3403029084573115</v>
          </cell>
          <cell r="S69">
            <v>1.3102320098701281</v>
          </cell>
          <cell r="T69">
            <v>1.2801611112829447</v>
          </cell>
          <cell r="U69">
            <v>1.2500902126957614</v>
          </cell>
          <cell r="V69">
            <v>1.220019314108578</v>
          </cell>
          <cell r="W69">
            <v>1.1899484155213946</v>
          </cell>
          <cell r="X69">
            <v>1.1598775169342113</v>
          </cell>
          <cell r="Y69">
            <v>1.1298066183470279</v>
          </cell>
          <cell r="Z69">
            <v>1.0997357197598445</v>
          </cell>
          <cell r="AA69">
            <v>1.0696648211726612</v>
          </cell>
          <cell r="AB69">
            <v>1.0395939225854778</v>
          </cell>
          <cell r="AC69">
            <v>1.0095230239982944</v>
          </cell>
          <cell r="AD69">
            <v>0.97945212541111215</v>
          </cell>
          <cell r="AE69">
            <v>0.86604187931087806</v>
          </cell>
          <cell r="AF69">
            <v>0.75263163321064397</v>
          </cell>
          <cell r="AG69">
            <v>0.63922138711040988</v>
          </cell>
          <cell r="AH69">
            <v>0.52581114101017579</v>
          </cell>
          <cell r="AI69">
            <v>0.41240089490994175</v>
          </cell>
          <cell r="AJ69">
            <v>0.29899064880970783</v>
          </cell>
        </row>
        <row r="70">
          <cell r="D70" t="str">
            <v>Dumfries &amp; GallowayRestorative Dentistry</v>
          </cell>
          <cell r="E70" t="str">
            <v>T. Restorative Dentistry</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D71" t="str">
            <v>Dumfries &amp; GallowayRheumatology</v>
          </cell>
          <cell r="E71" t="str">
            <v>U. Rheumatology</v>
          </cell>
          <cell r="F71">
            <v>9</v>
          </cell>
          <cell r="G71">
            <v>8.7526135906714924</v>
          </cell>
          <cell r="H71">
            <v>8.5052271813429847</v>
          </cell>
          <cell r="I71">
            <v>8.2578407720144771</v>
          </cell>
          <cell r="J71">
            <v>8.0104543626859694</v>
          </cell>
          <cell r="K71">
            <v>7.7630679533574609</v>
          </cell>
          <cell r="L71">
            <v>7.5156815440289524</v>
          </cell>
          <cell r="M71">
            <v>7.2682951347004439</v>
          </cell>
          <cell r="N71">
            <v>7.0209087253719353</v>
          </cell>
          <cell r="O71">
            <v>6.7735223160434268</v>
          </cell>
          <cell r="P71">
            <v>6.5261359067149183</v>
          </cell>
          <cell r="Q71">
            <v>6.2787494973864098</v>
          </cell>
          <cell r="R71">
            <v>6.0313630880579012</v>
          </cell>
          <cell r="S71">
            <v>5.8960440444155768</v>
          </cell>
          <cell r="T71">
            <v>5.7607250007732524</v>
          </cell>
          <cell r="U71">
            <v>5.6254059571309281</v>
          </cell>
          <cell r="V71">
            <v>5.4900869134886037</v>
          </cell>
          <cell r="W71">
            <v>5.3547678698462793</v>
          </cell>
          <cell r="X71">
            <v>5.2194488262039549</v>
          </cell>
          <cell r="Y71">
            <v>5.0841297825616305</v>
          </cell>
          <cell r="Z71">
            <v>4.9488107389193061</v>
          </cell>
          <cell r="AA71">
            <v>4.8134916952769817</v>
          </cell>
          <cell r="AB71">
            <v>4.6781726516346573</v>
          </cell>
          <cell r="AC71">
            <v>4.542853607992333</v>
          </cell>
          <cell r="AD71">
            <v>4.407534564350005</v>
          </cell>
          <cell r="AE71">
            <v>3.8971884568989519</v>
          </cell>
          <cell r="AF71">
            <v>3.3868423494478987</v>
          </cell>
          <cell r="AG71">
            <v>2.8764962419968456</v>
          </cell>
          <cell r="AH71">
            <v>2.3661501345457925</v>
          </cell>
          <cell r="AI71">
            <v>1.8558040270947394</v>
          </cell>
          <cell r="AJ71">
            <v>1.3454579196436853</v>
          </cell>
        </row>
        <row r="72">
          <cell r="D72" t="str">
            <v>Dumfries &amp; GallowayTrauma &amp; Orthopaedics</v>
          </cell>
          <cell r="E72" t="str">
            <v>V. Trauma &amp; Orthopaedics</v>
          </cell>
          <cell r="F72">
            <v>135</v>
          </cell>
          <cell r="G72">
            <v>131.28920386007238</v>
          </cell>
          <cell r="H72">
            <v>127.57840772014475</v>
          </cell>
          <cell r="I72">
            <v>123.86761158021713</v>
          </cell>
          <cell r="J72">
            <v>120.15681544028951</v>
          </cell>
          <cell r="K72">
            <v>116.44601930036188</v>
          </cell>
          <cell r="L72">
            <v>112.73522316043426</v>
          </cell>
          <cell r="M72">
            <v>109.02442702050664</v>
          </cell>
          <cell r="N72">
            <v>105.31363088057901</v>
          </cell>
          <cell r="O72">
            <v>101.60283474065139</v>
          </cell>
          <cell r="P72">
            <v>97.892038600723765</v>
          </cell>
          <cell r="Q72">
            <v>94.181242460796142</v>
          </cell>
          <cell r="R72">
            <v>90.470446320868518</v>
          </cell>
          <cell r="S72">
            <v>88.44066066623364</v>
          </cell>
          <cell r="T72">
            <v>86.410875011598762</v>
          </cell>
          <cell r="U72">
            <v>84.381089356963884</v>
          </cell>
          <cell r="V72">
            <v>82.351303702329005</v>
          </cell>
          <cell r="W72">
            <v>80.321518047694127</v>
          </cell>
          <cell r="X72">
            <v>78.291732393059249</v>
          </cell>
          <cell r="Y72">
            <v>76.261946738424371</v>
          </cell>
          <cell r="Z72">
            <v>74.232161083789492</v>
          </cell>
          <cell r="AA72">
            <v>72.202375429154614</v>
          </cell>
          <cell r="AB72">
            <v>70.172589774519736</v>
          </cell>
          <cell r="AC72">
            <v>68.142804119884858</v>
          </cell>
          <cell r="AD72">
            <v>66.113018465250065</v>
          </cell>
          <cell r="AE72">
            <v>58.457826853484264</v>
          </cell>
          <cell r="AF72">
            <v>50.802635241718463</v>
          </cell>
          <cell r="AG72">
            <v>43.147443629952662</v>
          </cell>
          <cell r="AH72">
            <v>35.492252018186861</v>
          </cell>
          <cell r="AI72">
            <v>27.837060406421063</v>
          </cell>
          <cell r="AJ72">
            <v>20.18186879465528</v>
          </cell>
        </row>
        <row r="73">
          <cell r="D73" t="str">
            <v>Dumfries &amp; GallowayUrology</v>
          </cell>
          <cell r="E73" t="str">
            <v>W. Urology</v>
          </cell>
          <cell r="F73">
            <v>9</v>
          </cell>
          <cell r="G73">
            <v>8.7526135906714924</v>
          </cell>
          <cell r="H73">
            <v>8.5052271813429847</v>
          </cell>
          <cell r="I73">
            <v>8.2578407720144771</v>
          </cell>
          <cell r="J73">
            <v>8.0104543626859694</v>
          </cell>
          <cell r="K73">
            <v>7.7630679533574609</v>
          </cell>
          <cell r="L73">
            <v>7.5156815440289524</v>
          </cell>
          <cell r="M73">
            <v>7.2682951347004439</v>
          </cell>
          <cell r="N73">
            <v>7.0209087253719353</v>
          </cell>
          <cell r="O73">
            <v>6.7735223160434268</v>
          </cell>
          <cell r="P73">
            <v>6.5261359067149183</v>
          </cell>
          <cell r="Q73">
            <v>6.2787494973864098</v>
          </cell>
          <cell r="R73">
            <v>6.0313630880579012</v>
          </cell>
          <cell r="S73">
            <v>5.8960440444155768</v>
          </cell>
          <cell r="T73">
            <v>5.7607250007732524</v>
          </cell>
          <cell r="U73">
            <v>5.6254059571309281</v>
          </cell>
          <cell r="V73">
            <v>5.4900869134886037</v>
          </cell>
          <cell r="W73">
            <v>5.3547678698462793</v>
          </cell>
          <cell r="X73">
            <v>5.2194488262039549</v>
          </cell>
          <cell r="Y73">
            <v>5.0841297825616305</v>
          </cell>
          <cell r="Z73">
            <v>4.9488107389193061</v>
          </cell>
          <cell r="AA73">
            <v>4.8134916952769817</v>
          </cell>
          <cell r="AB73">
            <v>4.6781726516346573</v>
          </cell>
          <cell r="AC73">
            <v>4.542853607992333</v>
          </cell>
          <cell r="AD73">
            <v>4.407534564350005</v>
          </cell>
          <cell r="AE73">
            <v>3.8971884568989519</v>
          </cell>
          <cell r="AF73">
            <v>3.3868423494478987</v>
          </cell>
          <cell r="AG73">
            <v>2.8764962419968456</v>
          </cell>
          <cell r="AH73">
            <v>2.3661501345457925</v>
          </cell>
          <cell r="AI73">
            <v>1.8558040270947394</v>
          </cell>
          <cell r="AJ73">
            <v>1.3454579196436853</v>
          </cell>
        </row>
        <row r="74">
          <cell r="D74" t="str">
            <v>Dumfries &amp; GallowayOther specialties</v>
          </cell>
          <cell r="E74" t="str">
            <v>X. Other specialties</v>
          </cell>
          <cell r="F74">
            <v>45</v>
          </cell>
          <cell r="G74">
            <v>43.763067953357456</v>
          </cell>
          <cell r="H74">
            <v>42.526135906714913</v>
          </cell>
          <cell r="I74">
            <v>41.289203860072369</v>
          </cell>
          <cell r="J74">
            <v>40.052271813429826</v>
          </cell>
          <cell r="K74">
            <v>38.815339766787282</v>
          </cell>
          <cell r="L74">
            <v>37.578407720144739</v>
          </cell>
          <cell r="M74">
            <v>36.341475673502195</v>
          </cell>
          <cell r="N74">
            <v>35.104543626859652</v>
          </cell>
          <cell r="O74">
            <v>33.867611580217108</v>
          </cell>
          <cell r="P74">
            <v>32.630679533574565</v>
          </cell>
          <cell r="Q74">
            <v>31.393747486932025</v>
          </cell>
          <cell r="R74">
            <v>30.15681544028951</v>
          </cell>
          <cell r="S74">
            <v>29.480220222077886</v>
          </cell>
          <cell r="T74">
            <v>28.803625003866262</v>
          </cell>
          <cell r="U74">
            <v>28.127029785654639</v>
          </cell>
          <cell r="V74">
            <v>27.450434567443015</v>
          </cell>
          <cell r="W74">
            <v>26.773839349231391</v>
          </cell>
          <cell r="X74">
            <v>26.097244131019767</v>
          </cell>
          <cell r="Y74">
            <v>25.420648912808144</v>
          </cell>
          <cell r="Z74">
            <v>24.74405369459652</v>
          </cell>
          <cell r="AA74">
            <v>24.067458476384896</v>
          </cell>
          <cell r="AB74">
            <v>23.390863258173272</v>
          </cell>
          <cell r="AC74">
            <v>22.714268039961649</v>
          </cell>
          <cell r="AD74">
            <v>22.037672821750025</v>
          </cell>
          <cell r="AE74">
            <v>19.485942284494758</v>
          </cell>
          <cell r="AF74">
            <v>16.934211747239491</v>
          </cell>
          <cell r="AG74">
            <v>14.382481209984224</v>
          </cell>
          <cell r="AH74">
            <v>11.830750672728957</v>
          </cell>
          <cell r="AI74">
            <v>9.2790201354736901</v>
          </cell>
          <cell r="AJ74">
            <v>6.7272895982184258</v>
          </cell>
        </row>
        <row r="75">
          <cell r="D75" t="str">
            <v>FifeAll specialties</v>
          </cell>
          <cell r="E75" t="str">
            <v>A. All specialties</v>
          </cell>
          <cell r="F75">
            <v>1099</v>
          </cell>
          <cell r="G75">
            <v>1068.7913706831077</v>
          </cell>
          <cell r="H75">
            <v>1038.5827413662155</v>
          </cell>
          <cell r="I75">
            <v>1008.3741120493232</v>
          </cell>
          <cell r="J75">
            <v>978.16548273243097</v>
          </cell>
          <cell r="K75">
            <v>947.95685341553872</v>
          </cell>
          <cell r="L75">
            <v>917.74822409864646</v>
          </cell>
          <cell r="M75">
            <v>887.5395947817542</v>
          </cell>
          <cell r="N75">
            <v>857.33096546486195</v>
          </cell>
          <cell r="O75">
            <v>827.12233614796969</v>
          </cell>
          <cell r="P75">
            <v>796.91370683107743</v>
          </cell>
          <cell r="Q75">
            <v>766.70507751418518</v>
          </cell>
          <cell r="R75">
            <v>736.49644819729269</v>
          </cell>
          <cell r="S75">
            <v>719.97248942363547</v>
          </cell>
          <cell r="T75">
            <v>703.44853064997824</v>
          </cell>
          <cell r="U75">
            <v>686.92457187632101</v>
          </cell>
          <cell r="V75">
            <v>670.40061310266378</v>
          </cell>
          <cell r="W75">
            <v>653.87665432900656</v>
          </cell>
          <cell r="X75">
            <v>637.35269555534933</v>
          </cell>
          <cell r="Y75">
            <v>620.8287367816921</v>
          </cell>
          <cell r="Z75">
            <v>604.30477800803487</v>
          </cell>
          <cell r="AA75">
            <v>587.78081923437765</v>
          </cell>
          <cell r="AB75">
            <v>571.25686046072042</v>
          </cell>
          <cell r="AC75">
            <v>554.73290168706319</v>
          </cell>
          <cell r="AD75">
            <v>538.20894291340608</v>
          </cell>
          <cell r="AE75">
            <v>475.89001268132745</v>
          </cell>
          <cell r="AF75">
            <v>413.57108244924882</v>
          </cell>
          <cell r="AG75">
            <v>351.25215221717019</v>
          </cell>
          <cell r="AH75">
            <v>288.93322198509156</v>
          </cell>
          <cell r="AI75">
            <v>226.61429175301296</v>
          </cell>
          <cell r="AJ75">
            <v>164.29536152093445</v>
          </cell>
        </row>
        <row r="76">
          <cell r="D76" t="str">
            <v>FifeAnaesthetics</v>
          </cell>
          <cell r="E76" t="str">
            <v>B. Anaesthetics</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D77" t="str">
            <v>FifeCardiology</v>
          </cell>
          <cell r="E77" t="str">
            <v>C. Cardiology</v>
          </cell>
          <cell r="F77">
            <v>49</v>
          </cell>
          <cell r="G77">
            <v>47.653118438100343</v>
          </cell>
          <cell r="H77">
            <v>46.306236876200686</v>
          </cell>
          <cell r="I77">
            <v>44.959355314301028</v>
          </cell>
          <cell r="J77">
            <v>43.612473752401371</v>
          </cell>
          <cell r="K77">
            <v>42.265592190501714</v>
          </cell>
          <cell r="L77">
            <v>40.918710628602057</v>
          </cell>
          <cell r="M77">
            <v>39.571829066702399</v>
          </cell>
          <cell r="N77">
            <v>38.224947504802742</v>
          </cell>
          <cell r="O77">
            <v>36.878065942903085</v>
          </cell>
          <cell r="P77">
            <v>35.531184381003428</v>
          </cell>
          <cell r="Q77">
            <v>34.18430281910377</v>
          </cell>
          <cell r="R77">
            <v>32.837421257204134</v>
          </cell>
          <cell r="S77">
            <v>32.100684241818144</v>
          </cell>
          <cell r="T77">
            <v>31.363947226432153</v>
          </cell>
          <cell r="U77">
            <v>30.627210211046162</v>
          </cell>
          <cell r="V77">
            <v>29.890473195660171</v>
          </cell>
          <cell r="W77">
            <v>29.15373618027418</v>
          </cell>
          <cell r="X77">
            <v>28.416999164888189</v>
          </cell>
          <cell r="Y77">
            <v>27.680262149502198</v>
          </cell>
          <cell r="Z77">
            <v>26.943525134116207</v>
          </cell>
          <cell r="AA77">
            <v>26.206788118730216</v>
          </cell>
          <cell r="AB77">
            <v>25.470051103344225</v>
          </cell>
          <cell r="AC77">
            <v>24.733314087958234</v>
          </cell>
          <cell r="AD77">
            <v>23.996577072572247</v>
          </cell>
          <cell r="AE77">
            <v>21.218026043116513</v>
          </cell>
          <cell r="AF77">
            <v>18.439475013660779</v>
          </cell>
          <cell r="AG77">
            <v>15.660923984205045</v>
          </cell>
          <cell r="AH77">
            <v>12.882372954749311</v>
          </cell>
          <cell r="AI77">
            <v>10.103821925293577</v>
          </cell>
          <cell r="AJ77">
            <v>7.3252708958378419</v>
          </cell>
        </row>
        <row r="78">
          <cell r="D78" t="str">
            <v>FifeDermatology</v>
          </cell>
          <cell r="E78" t="str">
            <v>D. Dermatology</v>
          </cell>
          <cell r="F78">
            <v>59</v>
          </cell>
          <cell r="G78">
            <v>57.378244649957558</v>
          </cell>
          <cell r="H78">
            <v>55.756489299915117</v>
          </cell>
          <cell r="I78">
            <v>54.134733949872675</v>
          </cell>
          <cell r="J78">
            <v>52.512978599830234</v>
          </cell>
          <cell r="K78">
            <v>50.891223249787792</v>
          </cell>
          <cell r="L78">
            <v>49.269467899745351</v>
          </cell>
          <cell r="M78">
            <v>47.647712549702909</v>
          </cell>
          <cell r="N78">
            <v>46.025957199660468</v>
          </cell>
          <cell r="O78">
            <v>44.404201849618026</v>
          </cell>
          <cell r="P78">
            <v>42.782446499575585</v>
          </cell>
          <cell r="Q78">
            <v>41.160691149533143</v>
          </cell>
          <cell r="R78">
            <v>39.538935799490687</v>
          </cell>
          <cell r="S78">
            <v>38.651844291168779</v>
          </cell>
          <cell r="T78">
            <v>37.76475278284687</v>
          </cell>
          <cell r="U78">
            <v>36.877661274524961</v>
          </cell>
          <cell r="V78">
            <v>35.990569766203052</v>
          </cell>
          <cell r="W78">
            <v>35.103478257881143</v>
          </cell>
          <cell r="X78">
            <v>34.216386749559234</v>
          </cell>
          <cell r="Y78">
            <v>33.329295241237325</v>
          </cell>
          <cell r="Z78">
            <v>32.442203732915416</v>
          </cell>
          <cell r="AA78">
            <v>31.555112224593511</v>
          </cell>
          <cell r="AB78">
            <v>30.668020716271606</v>
          </cell>
          <cell r="AC78">
            <v>29.780929207949701</v>
          </cell>
          <cell r="AD78">
            <v>28.893837699627809</v>
          </cell>
          <cell r="AE78">
            <v>25.548235439670904</v>
          </cell>
          <cell r="AF78">
            <v>22.202633179713999</v>
          </cell>
          <cell r="AG78">
            <v>18.857030919757094</v>
          </cell>
          <cell r="AH78">
            <v>15.511428659800188</v>
          </cell>
          <cell r="AI78">
            <v>12.165826399843283</v>
          </cell>
          <cell r="AJ78">
            <v>8.8202241398863812</v>
          </cell>
        </row>
        <row r="79">
          <cell r="D79" t="str">
            <v>FifeDiabetes/Endocrinology</v>
          </cell>
          <cell r="E79" t="str">
            <v>E. Diabetes/Endocrinology</v>
          </cell>
          <cell r="F79">
            <v>2</v>
          </cell>
          <cell r="G79">
            <v>1.9450252423714427</v>
          </cell>
          <cell r="H79">
            <v>1.8900504847428854</v>
          </cell>
          <cell r="I79">
            <v>1.8350757271143281</v>
          </cell>
          <cell r="J79">
            <v>1.7801009694857708</v>
          </cell>
          <cell r="K79">
            <v>1.7251262118572135</v>
          </cell>
          <cell r="L79">
            <v>1.6701514542286562</v>
          </cell>
          <cell r="M79">
            <v>1.6151766966000989</v>
          </cell>
          <cell r="N79">
            <v>1.5602019389715416</v>
          </cell>
          <cell r="O79">
            <v>1.5052271813429843</v>
          </cell>
          <cell r="P79">
            <v>1.450252423714427</v>
          </cell>
          <cell r="Q79">
            <v>1.3952776660858697</v>
          </cell>
          <cell r="R79">
            <v>1.3403029084573115</v>
          </cell>
          <cell r="S79">
            <v>1.3102320098701281</v>
          </cell>
          <cell r="T79">
            <v>1.2801611112829447</v>
          </cell>
          <cell r="U79">
            <v>1.2500902126957614</v>
          </cell>
          <cell r="V79">
            <v>1.220019314108578</v>
          </cell>
          <cell r="W79">
            <v>1.1899484155213946</v>
          </cell>
          <cell r="X79">
            <v>1.1598775169342113</v>
          </cell>
          <cell r="Y79">
            <v>1.1298066183470279</v>
          </cell>
          <cell r="Z79">
            <v>1.0997357197598445</v>
          </cell>
          <cell r="AA79">
            <v>1.0696648211726612</v>
          </cell>
          <cell r="AB79">
            <v>1.0395939225854778</v>
          </cell>
          <cell r="AC79">
            <v>1.0095230239982944</v>
          </cell>
          <cell r="AD79">
            <v>0.97945212541111215</v>
          </cell>
          <cell r="AE79">
            <v>0.86604187931087806</v>
          </cell>
          <cell r="AF79">
            <v>0.75263163321064397</v>
          </cell>
          <cell r="AG79">
            <v>0.63922138711040988</v>
          </cell>
          <cell r="AH79">
            <v>0.52581114101017579</v>
          </cell>
          <cell r="AI79">
            <v>0.41240089490994175</v>
          </cell>
          <cell r="AJ79">
            <v>0.29899064880970783</v>
          </cell>
        </row>
        <row r="80">
          <cell r="D80" t="str">
            <v>FifeENT</v>
          </cell>
          <cell r="E80" t="str">
            <v>F. ENT</v>
          </cell>
          <cell r="F80">
            <v>1</v>
          </cell>
          <cell r="G80">
            <v>0.97251262118572135</v>
          </cell>
          <cell r="H80">
            <v>0.9450252423714427</v>
          </cell>
          <cell r="I80">
            <v>0.91753786355716405</v>
          </cell>
          <cell r="J80">
            <v>0.89005048474288539</v>
          </cell>
          <cell r="K80">
            <v>0.86256310592860674</v>
          </cell>
          <cell r="L80">
            <v>0.83507572711432809</v>
          </cell>
          <cell r="M80">
            <v>0.80758834830004944</v>
          </cell>
          <cell r="N80">
            <v>0.78010096948577079</v>
          </cell>
          <cell r="O80">
            <v>0.75261359067149214</v>
          </cell>
          <cell r="P80">
            <v>0.72512621185721349</v>
          </cell>
          <cell r="Q80">
            <v>0.69763883304293484</v>
          </cell>
          <cell r="R80">
            <v>0.67015145422865574</v>
          </cell>
          <cell r="S80">
            <v>0.65511600493506406</v>
          </cell>
          <cell r="T80">
            <v>0.64008055564147237</v>
          </cell>
          <cell r="U80">
            <v>0.62504510634788069</v>
          </cell>
          <cell r="V80">
            <v>0.610009657054289</v>
          </cell>
          <cell r="W80">
            <v>0.59497420776069732</v>
          </cell>
          <cell r="X80">
            <v>0.57993875846710563</v>
          </cell>
          <cell r="Y80">
            <v>0.56490330917351395</v>
          </cell>
          <cell r="Z80">
            <v>0.54986785987992226</v>
          </cell>
          <cell r="AA80">
            <v>0.53483241058633058</v>
          </cell>
          <cell r="AB80">
            <v>0.51979696129273889</v>
          </cell>
          <cell r="AC80">
            <v>0.50476151199914721</v>
          </cell>
          <cell r="AD80">
            <v>0.48972606270555608</v>
          </cell>
          <cell r="AE80">
            <v>0.43302093965543903</v>
          </cell>
          <cell r="AF80">
            <v>0.37631581660532198</v>
          </cell>
          <cell r="AG80">
            <v>0.31961069355520494</v>
          </cell>
          <cell r="AH80">
            <v>0.26290557050508789</v>
          </cell>
          <cell r="AI80">
            <v>0.20620044745497088</v>
          </cell>
          <cell r="AJ80">
            <v>0.14949532440485391</v>
          </cell>
        </row>
        <row r="81">
          <cell r="D81" t="str">
            <v>FifeGastroenterology</v>
          </cell>
          <cell r="E81" t="str">
            <v>G. Gastroenterology</v>
          </cell>
          <cell r="F81">
            <v>12</v>
          </cell>
          <cell r="G81">
            <v>11.670151454228655</v>
          </cell>
          <cell r="H81">
            <v>11.340302908457311</v>
          </cell>
          <cell r="I81">
            <v>11.010454362685966</v>
          </cell>
          <cell r="J81">
            <v>10.680605816914621</v>
          </cell>
          <cell r="K81">
            <v>10.350757271143276</v>
          </cell>
          <cell r="L81">
            <v>10.020908725371932</v>
          </cell>
          <cell r="M81">
            <v>9.6910601796005871</v>
          </cell>
          <cell r="N81">
            <v>9.3612116338292424</v>
          </cell>
          <cell r="O81">
            <v>9.0313630880578977</v>
          </cell>
          <cell r="P81">
            <v>8.701514542286553</v>
          </cell>
          <cell r="Q81">
            <v>8.3716659965152083</v>
          </cell>
          <cell r="R81">
            <v>8.0418174507438689</v>
          </cell>
          <cell r="S81">
            <v>7.8613920592207691</v>
          </cell>
          <cell r="T81">
            <v>7.6809666676976693</v>
          </cell>
          <cell r="U81">
            <v>7.5005412761745696</v>
          </cell>
          <cell r="V81">
            <v>7.3201158846514698</v>
          </cell>
          <cell r="W81">
            <v>7.13969049312837</v>
          </cell>
          <cell r="X81">
            <v>6.9592651016052702</v>
          </cell>
          <cell r="Y81">
            <v>6.7788397100821705</v>
          </cell>
          <cell r="Z81">
            <v>6.5984143185590707</v>
          </cell>
          <cell r="AA81">
            <v>6.4179889270359709</v>
          </cell>
          <cell r="AB81">
            <v>6.2375635355128711</v>
          </cell>
          <cell r="AC81">
            <v>6.0571381439897714</v>
          </cell>
          <cell r="AD81">
            <v>5.8767127524666734</v>
          </cell>
          <cell r="AE81">
            <v>5.1962512758652686</v>
          </cell>
          <cell r="AF81">
            <v>4.5157897992638638</v>
          </cell>
          <cell r="AG81">
            <v>3.8353283226624595</v>
          </cell>
          <cell r="AH81">
            <v>3.1548668460610552</v>
          </cell>
          <cell r="AI81">
            <v>2.4744053694596508</v>
          </cell>
          <cell r="AJ81">
            <v>1.793943892858247</v>
          </cell>
        </row>
        <row r="82">
          <cell r="D82" t="str">
            <v>FifeGeneral Medicine</v>
          </cell>
          <cell r="E82" t="str">
            <v>H. General Medicine</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row>
        <row r="83">
          <cell r="D83" t="str">
            <v>FifeGeneral Surgery (inc Vascular)</v>
          </cell>
          <cell r="E83" t="str">
            <v>I. General Surgery (inc Vascular)</v>
          </cell>
          <cell r="F83">
            <v>144</v>
          </cell>
          <cell r="G83">
            <v>140.04181745074388</v>
          </cell>
          <cell r="H83">
            <v>136.08363490148776</v>
          </cell>
          <cell r="I83">
            <v>132.12545235223163</v>
          </cell>
          <cell r="J83">
            <v>128.16726980297551</v>
          </cell>
          <cell r="K83">
            <v>124.20908725371937</v>
          </cell>
          <cell r="L83">
            <v>120.25090470446324</v>
          </cell>
          <cell r="M83">
            <v>116.2927221552071</v>
          </cell>
          <cell r="N83">
            <v>112.33453960595097</v>
          </cell>
          <cell r="O83">
            <v>108.37635705669483</v>
          </cell>
          <cell r="P83">
            <v>104.41817450743869</v>
          </cell>
          <cell r="Q83">
            <v>100.45999195818256</v>
          </cell>
          <cell r="R83">
            <v>96.50180940892642</v>
          </cell>
          <cell r="S83">
            <v>94.336704710649229</v>
          </cell>
          <cell r="T83">
            <v>92.171600012372039</v>
          </cell>
          <cell r="U83">
            <v>90.006495314094849</v>
          </cell>
          <cell r="V83">
            <v>87.841390615817659</v>
          </cell>
          <cell r="W83">
            <v>85.676285917540469</v>
          </cell>
          <cell r="X83">
            <v>83.511181219263278</v>
          </cell>
          <cell r="Y83">
            <v>81.346076520986088</v>
          </cell>
          <cell r="Z83">
            <v>79.180971822708898</v>
          </cell>
          <cell r="AA83">
            <v>77.015867124431708</v>
          </cell>
          <cell r="AB83">
            <v>74.850762426154517</v>
          </cell>
          <cell r="AC83">
            <v>72.685657727877327</v>
          </cell>
          <cell r="AD83">
            <v>70.52055302960008</v>
          </cell>
          <cell r="AE83">
            <v>62.35501531038323</v>
          </cell>
          <cell r="AF83">
            <v>54.18947759116638</v>
          </cell>
          <cell r="AG83">
            <v>46.02393987194953</v>
          </cell>
          <cell r="AH83">
            <v>37.85840215273268</v>
          </cell>
          <cell r="AI83">
            <v>29.69286443351583</v>
          </cell>
          <cell r="AJ83">
            <v>21.527326714298965</v>
          </cell>
        </row>
        <row r="84">
          <cell r="D84" t="str">
            <v>FifeGynaecology</v>
          </cell>
          <cell r="E84" t="str">
            <v>J. Gynaecology</v>
          </cell>
          <cell r="F84">
            <v>8</v>
          </cell>
          <cell r="G84">
            <v>7.7801009694857708</v>
          </cell>
          <cell r="H84">
            <v>7.5602019389715416</v>
          </cell>
          <cell r="I84">
            <v>7.3403029084573124</v>
          </cell>
          <cell r="J84">
            <v>7.1204038779430832</v>
          </cell>
          <cell r="K84">
            <v>6.9005048474288539</v>
          </cell>
          <cell r="L84">
            <v>6.6806058169146247</v>
          </cell>
          <cell r="M84">
            <v>6.4607067864003955</v>
          </cell>
          <cell r="N84">
            <v>6.2408077558861663</v>
          </cell>
          <cell r="O84">
            <v>6.0209087253719371</v>
          </cell>
          <cell r="P84">
            <v>5.8010096948577079</v>
          </cell>
          <cell r="Q84">
            <v>5.5811106643434787</v>
          </cell>
          <cell r="R84">
            <v>5.3612116338292459</v>
          </cell>
          <cell r="S84">
            <v>5.2409280394805124</v>
          </cell>
          <cell r="T84">
            <v>5.120644445131779</v>
          </cell>
          <cell r="U84">
            <v>5.0003608507830455</v>
          </cell>
          <cell r="V84">
            <v>4.880077256434312</v>
          </cell>
          <cell r="W84">
            <v>4.7597936620855785</v>
          </cell>
          <cell r="X84">
            <v>4.639510067736845</v>
          </cell>
          <cell r="Y84">
            <v>4.5192264733881116</v>
          </cell>
          <cell r="Z84">
            <v>4.3989428790393781</v>
          </cell>
          <cell r="AA84">
            <v>4.2786592846906446</v>
          </cell>
          <cell r="AB84">
            <v>4.1583756903419111</v>
          </cell>
          <cell r="AC84">
            <v>4.0380920959931776</v>
          </cell>
          <cell r="AD84">
            <v>3.9178085016444486</v>
          </cell>
          <cell r="AE84">
            <v>3.4641675172435122</v>
          </cell>
          <cell r="AF84">
            <v>3.0105265328425759</v>
          </cell>
          <cell r="AG84">
            <v>2.5568855484416395</v>
          </cell>
          <cell r="AH84">
            <v>2.1032445640407031</v>
          </cell>
          <cell r="AI84">
            <v>1.649603579639767</v>
          </cell>
          <cell r="AJ84">
            <v>1.1959625952388313</v>
          </cell>
        </row>
        <row r="85">
          <cell r="D85" t="str">
            <v>FifeNeurology</v>
          </cell>
          <cell r="E85" t="str">
            <v>K. Neurology</v>
          </cell>
          <cell r="F85">
            <v>200</v>
          </cell>
          <cell r="G85">
            <v>194.50252423714426</v>
          </cell>
          <cell r="H85">
            <v>189.00504847428851</v>
          </cell>
          <cell r="I85">
            <v>183.50757271143277</v>
          </cell>
          <cell r="J85">
            <v>178.01009694857703</v>
          </cell>
          <cell r="K85">
            <v>172.51262118572129</v>
          </cell>
          <cell r="L85">
            <v>167.01514542286554</v>
          </cell>
          <cell r="M85">
            <v>161.5176696600098</v>
          </cell>
          <cell r="N85">
            <v>156.02019389715406</v>
          </cell>
          <cell r="O85">
            <v>150.52271813429832</v>
          </cell>
          <cell r="P85">
            <v>145.02524237144257</v>
          </cell>
          <cell r="Q85">
            <v>139.52776660858683</v>
          </cell>
          <cell r="R85">
            <v>134.03029084573114</v>
          </cell>
          <cell r="S85">
            <v>131.02320098701281</v>
          </cell>
          <cell r="T85">
            <v>128.01611112829448</v>
          </cell>
          <cell r="U85">
            <v>125.00902126957615</v>
          </cell>
          <cell r="V85">
            <v>122.00193141085782</v>
          </cell>
          <cell r="W85">
            <v>118.99484155213949</v>
          </cell>
          <cell r="X85">
            <v>115.98775169342116</v>
          </cell>
          <cell r="Y85">
            <v>112.98066183470283</v>
          </cell>
          <cell r="Z85">
            <v>109.9735719759845</v>
          </cell>
          <cell r="AA85">
            <v>106.96648211726617</v>
          </cell>
          <cell r="AB85">
            <v>103.95939225854784</v>
          </cell>
          <cell r="AC85">
            <v>100.95230239982951</v>
          </cell>
          <cell r="AD85">
            <v>97.945212541111218</v>
          </cell>
          <cell r="AE85">
            <v>86.604187931087807</v>
          </cell>
          <cell r="AF85">
            <v>75.263163321064397</v>
          </cell>
          <cell r="AG85">
            <v>63.922138711040994</v>
          </cell>
          <cell r="AH85">
            <v>52.58111410101759</v>
          </cell>
          <cell r="AI85">
            <v>41.240089490994187</v>
          </cell>
          <cell r="AJ85">
            <v>29.899064880970784</v>
          </cell>
        </row>
        <row r="86">
          <cell r="D86" t="str">
            <v>FifeNeurosurgery</v>
          </cell>
          <cell r="E86" t="str">
            <v>L. Neurosurgery</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D87" t="str">
            <v>FifeOphthalmology</v>
          </cell>
          <cell r="E87" t="str">
            <v>M. Ophthalmology</v>
          </cell>
          <cell r="F87">
            <v>160</v>
          </cell>
          <cell r="G87">
            <v>155.60201938971542</v>
          </cell>
          <cell r="H87">
            <v>151.20403877943085</v>
          </cell>
          <cell r="I87">
            <v>146.80605816914627</v>
          </cell>
          <cell r="J87">
            <v>142.40807755886169</v>
          </cell>
          <cell r="K87">
            <v>138.01009694857711</v>
          </cell>
          <cell r="L87">
            <v>133.61211633829254</v>
          </cell>
          <cell r="M87">
            <v>129.21413572800796</v>
          </cell>
          <cell r="N87">
            <v>124.81615511772337</v>
          </cell>
          <cell r="O87">
            <v>120.41817450743878</v>
          </cell>
          <cell r="P87">
            <v>116.02019389715419</v>
          </cell>
          <cell r="Q87">
            <v>111.6222132868696</v>
          </cell>
          <cell r="R87">
            <v>107.22423267658492</v>
          </cell>
          <cell r="S87">
            <v>104.81856078961026</v>
          </cell>
          <cell r="T87">
            <v>102.4128889026356</v>
          </cell>
          <cell r="U87">
            <v>100.00721701566094</v>
          </cell>
          <cell r="V87">
            <v>97.601545128686283</v>
          </cell>
          <cell r="W87">
            <v>95.195873241711624</v>
          </cell>
          <cell r="X87">
            <v>92.790201354736965</v>
          </cell>
          <cell r="Y87">
            <v>90.384529467762306</v>
          </cell>
          <cell r="Z87">
            <v>87.978857580787647</v>
          </cell>
          <cell r="AA87">
            <v>85.573185693812988</v>
          </cell>
          <cell r="AB87">
            <v>83.167513806838329</v>
          </cell>
          <cell r="AC87">
            <v>80.76184191986367</v>
          </cell>
          <cell r="AD87">
            <v>78.356170032888969</v>
          </cell>
          <cell r="AE87">
            <v>69.283350344870243</v>
          </cell>
          <cell r="AF87">
            <v>60.210530656851518</v>
          </cell>
          <cell r="AG87">
            <v>51.137710968832792</v>
          </cell>
          <cell r="AH87">
            <v>42.064891280814066</v>
          </cell>
          <cell r="AI87">
            <v>32.992071592795341</v>
          </cell>
          <cell r="AJ87">
            <v>23.919251904776626</v>
          </cell>
        </row>
        <row r="88">
          <cell r="D88" t="str">
            <v>FifeOral &amp; Maxillofacial Surgery</v>
          </cell>
          <cell r="E88" t="str">
            <v>N. Oral &amp; Maxillofacial Surgery</v>
          </cell>
          <cell r="F88">
            <v>46</v>
          </cell>
          <cell r="G88">
            <v>44.735580574543178</v>
          </cell>
          <cell r="H88">
            <v>43.471161149086356</v>
          </cell>
          <cell r="I88">
            <v>42.206741723629534</v>
          </cell>
          <cell r="J88">
            <v>40.942322298172712</v>
          </cell>
          <cell r="K88">
            <v>39.67790287271589</v>
          </cell>
          <cell r="L88">
            <v>38.413483447259068</v>
          </cell>
          <cell r="M88">
            <v>37.149064021802246</v>
          </cell>
          <cell r="N88">
            <v>35.884644596345424</v>
          </cell>
          <cell r="O88">
            <v>34.620225170888602</v>
          </cell>
          <cell r="P88">
            <v>33.35580574543178</v>
          </cell>
          <cell r="Q88">
            <v>32.091386319974958</v>
          </cell>
          <cell r="R88">
            <v>30.826966894518165</v>
          </cell>
          <cell r="S88">
            <v>30.135336227012949</v>
          </cell>
          <cell r="T88">
            <v>29.443705559507734</v>
          </cell>
          <cell r="U88">
            <v>28.752074892002518</v>
          </cell>
          <cell r="V88">
            <v>28.060444224497303</v>
          </cell>
          <cell r="W88">
            <v>27.368813556992087</v>
          </cell>
          <cell r="X88">
            <v>26.677182889486872</v>
          </cell>
          <cell r="Y88">
            <v>25.985552221981656</v>
          </cell>
          <cell r="Z88">
            <v>25.293921554476441</v>
          </cell>
          <cell r="AA88">
            <v>24.602290886971225</v>
          </cell>
          <cell r="AB88">
            <v>23.91066021946601</v>
          </cell>
          <cell r="AC88">
            <v>23.219029551960794</v>
          </cell>
          <cell r="AD88">
            <v>22.527398884455579</v>
          </cell>
          <cell r="AE88">
            <v>19.918963224150197</v>
          </cell>
          <cell r="AF88">
            <v>17.310527563844815</v>
          </cell>
          <cell r="AG88">
            <v>14.702091903539431</v>
          </cell>
          <cell r="AH88">
            <v>12.093656243234047</v>
          </cell>
          <cell r="AI88">
            <v>9.4852205829286635</v>
          </cell>
          <cell r="AJ88">
            <v>6.8767849226232798</v>
          </cell>
        </row>
        <row r="89">
          <cell r="D89" t="str">
            <v>FifeOral Surgery</v>
          </cell>
          <cell r="E89" t="str">
            <v>O. Oral Surgery</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D90" t="str">
            <v>FifeOrthodontics</v>
          </cell>
          <cell r="E90" t="str">
            <v>P. Orthodontics</v>
          </cell>
          <cell r="F90">
            <v>3</v>
          </cell>
          <cell r="G90">
            <v>2.9175378635571638</v>
          </cell>
          <cell r="H90">
            <v>2.8350757271143276</v>
          </cell>
          <cell r="I90">
            <v>2.7526135906714915</v>
          </cell>
          <cell r="J90">
            <v>2.6701514542286553</v>
          </cell>
          <cell r="K90">
            <v>2.5876893177858191</v>
          </cell>
          <cell r="L90">
            <v>2.5052271813429829</v>
          </cell>
          <cell r="M90">
            <v>2.4227650449001468</v>
          </cell>
          <cell r="N90">
            <v>2.3403029084573106</v>
          </cell>
          <cell r="O90">
            <v>2.2578407720144744</v>
          </cell>
          <cell r="P90">
            <v>2.1753786355716382</v>
          </cell>
          <cell r="Q90">
            <v>2.0929164991288021</v>
          </cell>
          <cell r="R90">
            <v>2.0104543626859672</v>
          </cell>
          <cell r="S90">
            <v>1.9653480148051923</v>
          </cell>
          <cell r="T90">
            <v>1.9202416669244173</v>
          </cell>
          <cell r="U90">
            <v>1.8751353190436424</v>
          </cell>
          <cell r="V90">
            <v>1.8300289711628674</v>
          </cell>
          <cell r="W90">
            <v>1.7849226232820925</v>
          </cell>
          <cell r="X90">
            <v>1.7398162754013176</v>
          </cell>
          <cell r="Y90">
            <v>1.6947099275205426</v>
          </cell>
          <cell r="Z90">
            <v>1.6496035796397677</v>
          </cell>
          <cell r="AA90">
            <v>1.6044972317589927</v>
          </cell>
          <cell r="AB90">
            <v>1.5593908838782178</v>
          </cell>
          <cell r="AC90">
            <v>1.5142845359974428</v>
          </cell>
          <cell r="AD90">
            <v>1.4691781881166683</v>
          </cell>
          <cell r="AE90">
            <v>1.2990628189663171</v>
          </cell>
          <cell r="AF90">
            <v>1.128947449815966</v>
          </cell>
          <cell r="AG90">
            <v>0.95883208066561487</v>
          </cell>
          <cell r="AH90">
            <v>0.78871671151526379</v>
          </cell>
          <cell r="AI90">
            <v>0.61860134236491271</v>
          </cell>
          <cell r="AJ90">
            <v>0.44848597321456174</v>
          </cell>
        </row>
        <row r="91">
          <cell r="D91" t="str">
            <v>FifePain Management</v>
          </cell>
          <cell r="E91" t="str">
            <v>Q. Pain Management</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row>
        <row r="92">
          <cell r="D92" t="str">
            <v>FifePlastic Surgery</v>
          </cell>
          <cell r="E92" t="str">
            <v>R. Plastic Surgery</v>
          </cell>
          <cell r="F92">
            <v>1</v>
          </cell>
          <cell r="G92">
            <v>0.97251262118572135</v>
          </cell>
          <cell r="H92">
            <v>0.9450252423714427</v>
          </cell>
          <cell r="I92">
            <v>0.91753786355716405</v>
          </cell>
          <cell r="J92">
            <v>0.89005048474288539</v>
          </cell>
          <cell r="K92">
            <v>0.86256310592860674</v>
          </cell>
          <cell r="L92">
            <v>0.83507572711432809</v>
          </cell>
          <cell r="M92">
            <v>0.80758834830004944</v>
          </cell>
          <cell r="N92">
            <v>0.78010096948577079</v>
          </cell>
          <cell r="O92">
            <v>0.75261359067149214</v>
          </cell>
          <cell r="P92">
            <v>0.72512621185721349</v>
          </cell>
          <cell r="Q92">
            <v>0.69763883304293484</v>
          </cell>
          <cell r="R92">
            <v>0.67015145422865574</v>
          </cell>
          <cell r="S92">
            <v>0.65511600493506406</v>
          </cell>
          <cell r="T92">
            <v>0.64008055564147237</v>
          </cell>
          <cell r="U92">
            <v>0.62504510634788069</v>
          </cell>
          <cell r="V92">
            <v>0.610009657054289</v>
          </cell>
          <cell r="W92">
            <v>0.59497420776069732</v>
          </cell>
          <cell r="X92">
            <v>0.57993875846710563</v>
          </cell>
          <cell r="Y92">
            <v>0.56490330917351395</v>
          </cell>
          <cell r="Z92">
            <v>0.54986785987992226</v>
          </cell>
          <cell r="AA92">
            <v>0.53483241058633058</v>
          </cell>
          <cell r="AB92">
            <v>0.51979696129273889</v>
          </cell>
          <cell r="AC92">
            <v>0.50476151199914721</v>
          </cell>
          <cell r="AD92">
            <v>0.48972606270555608</v>
          </cell>
          <cell r="AE92">
            <v>0.43302093965543903</v>
          </cell>
          <cell r="AF92">
            <v>0.37631581660532198</v>
          </cell>
          <cell r="AG92">
            <v>0.31961069355520494</v>
          </cell>
          <cell r="AH92">
            <v>0.26290557050508789</v>
          </cell>
          <cell r="AI92">
            <v>0.20620044745497088</v>
          </cell>
          <cell r="AJ92">
            <v>0.14949532440485391</v>
          </cell>
        </row>
        <row r="93">
          <cell r="D93" t="str">
            <v>FifeRespiratory Medicine</v>
          </cell>
          <cell r="E93" t="str">
            <v>S. Respiratory Medicine</v>
          </cell>
          <cell r="F93">
            <v>48</v>
          </cell>
          <cell r="G93">
            <v>46.680605816914621</v>
          </cell>
          <cell r="H93">
            <v>45.361211633829242</v>
          </cell>
          <cell r="I93">
            <v>44.041817450743864</v>
          </cell>
          <cell r="J93">
            <v>42.722423267658485</v>
          </cell>
          <cell r="K93">
            <v>41.403029084573106</v>
          </cell>
          <cell r="L93">
            <v>40.083634901487727</v>
          </cell>
          <cell r="M93">
            <v>38.764240718402348</v>
          </cell>
          <cell r="N93">
            <v>37.444846535316969</v>
          </cell>
          <cell r="O93">
            <v>36.125452352231591</v>
          </cell>
          <cell r="P93">
            <v>34.806058169146212</v>
          </cell>
          <cell r="Q93">
            <v>33.486663986060833</v>
          </cell>
          <cell r="R93">
            <v>32.167269802975476</v>
          </cell>
          <cell r="S93">
            <v>31.445568236883076</v>
          </cell>
          <cell r="T93">
            <v>30.723866670790677</v>
          </cell>
          <cell r="U93">
            <v>30.002165104698278</v>
          </cell>
          <cell r="V93">
            <v>29.280463538605879</v>
          </cell>
          <cell r="W93">
            <v>28.55876197251348</v>
          </cell>
          <cell r="X93">
            <v>27.837060406421081</v>
          </cell>
          <cell r="Y93">
            <v>27.115358840328682</v>
          </cell>
          <cell r="Z93">
            <v>26.393657274236283</v>
          </cell>
          <cell r="AA93">
            <v>25.671955708143884</v>
          </cell>
          <cell r="AB93">
            <v>24.950254142051485</v>
          </cell>
          <cell r="AC93">
            <v>24.228552575959085</v>
          </cell>
          <cell r="AD93">
            <v>23.506851009866693</v>
          </cell>
          <cell r="AE93">
            <v>20.785005103461074</v>
          </cell>
          <cell r="AF93">
            <v>18.063159197055455</v>
          </cell>
          <cell r="AG93">
            <v>15.341313290649838</v>
          </cell>
          <cell r="AH93">
            <v>12.619467384244221</v>
          </cell>
          <cell r="AI93">
            <v>9.8976214778386034</v>
          </cell>
          <cell r="AJ93">
            <v>7.1757755714329878</v>
          </cell>
        </row>
        <row r="94">
          <cell r="D94" t="str">
            <v>FifeRestorative Dentistry</v>
          </cell>
          <cell r="E94" t="str">
            <v>T. Restorative Dentistry</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row>
        <row r="95">
          <cell r="D95" t="str">
            <v>FifeRheumatology</v>
          </cell>
          <cell r="E95" t="str">
            <v>U. Rheumatology</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D96" t="str">
            <v>FifeTrauma &amp; Orthopaedics</v>
          </cell>
          <cell r="E96" t="str">
            <v>V. Trauma &amp; Orthopaedics</v>
          </cell>
          <cell r="F96">
            <v>85</v>
          </cell>
          <cell r="G96">
            <v>82.663572800786312</v>
          </cell>
          <cell r="H96">
            <v>80.327145601572624</v>
          </cell>
          <cell r="I96">
            <v>77.990718402358937</v>
          </cell>
          <cell r="J96">
            <v>75.654291203145249</v>
          </cell>
          <cell r="K96">
            <v>73.317864003931561</v>
          </cell>
          <cell r="L96">
            <v>70.981436804717873</v>
          </cell>
          <cell r="M96">
            <v>68.645009605504185</v>
          </cell>
          <cell r="N96">
            <v>66.308582406290498</v>
          </cell>
          <cell r="O96">
            <v>63.97215520707681</v>
          </cell>
          <cell r="P96">
            <v>61.635728007863122</v>
          </cell>
          <cell r="Q96">
            <v>59.299300808649434</v>
          </cell>
          <cell r="R96">
            <v>56.962873609435739</v>
          </cell>
          <cell r="S96">
            <v>55.684860419480451</v>
          </cell>
          <cell r="T96">
            <v>54.406847229525162</v>
          </cell>
          <cell r="U96">
            <v>53.128834039569874</v>
          </cell>
          <cell r="V96">
            <v>51.850820849614585</v>
          </cell>
          <cell r="W96">
            <v>50.572807659659297</v>
          </cell>
          <cell r="X96">
            <v>49.294794469704009</v>
          </cell>
          <cell r="Y96">
            <v>48.01678127974872</v>
          </cell>
          <cell r="Z96">
            <v>46.738768089793432</v>
          </cell>
          <cell r="AA96">
            <v>45.460754899838143</v>
          </cell>
          <cell r="AB96">
            <v>44.182741709882855</v>
          </cell>
          <cell r="AC96">
            <v>42.904728519927566</v>
          </cell>
          <cell r="AD96">
            <v>41.626715329972264</v>
          </cell>
          <cell r="AE96">
            <v>36.806779870712319</v>
          </cell>
          <cell r="AF96">
            <v>31.98684441145237</v>
          </cell>
          <cell r="AG96">
            <v>27.166908952192422</v>
          </cell>
          <cell r="AH96">
            <v>22.346973492932474</v>
          </cell>
          <cell r="AI96">
            <v>17.527038033672525</v>
          </cell>
          <cell r="AJ96">
            <v>12.707102574412582</v>
          </cell>
        </row>
        <row r="97">
          <cell r="D97" t="str">
            <v>FifeUrology</v>
          </cell>
          <cell r="E97" t="str">
            <v>W. Urology</v>
          </cell>
          <cell r="F97">
            <v>178</v>
          </cell>
          <cell r="G97">
            <v>173.1072465710584</v>
          </cell>
          <cell r="H97">
            <v>168.21449314211679</v>
          </cell>
          <cell r="I97">
            <v>163.32173971317519</v>
          </cell>
          <cell r="J97">
            <v>158.42898628423359</v>
          </cell>
          <cell r="K97">
            <v>153.53623285529198</v>
          </cell>
          <cell r="L97">
            <v>148.64347942635038</v>
          </cell>
          <cell r="M97">
            <v>143.75072599740878</v>
          </cell>
          <cell r="N97">
            <v>138.85797256846718</v>
          </cell>
          <cell r="O97">
            <v>133.96521913952557</v>
          </cell>
          <cell r="P97">
            <v>129.07246571058397</v>
          </cell>
          <cell r="Q97">
            <v>124.17971228164237</v>
          </cell>
          <cell r="R97">
            <v>119.28695885270072</v>
          </cell>
          <cell r="S97">
            <v>116.61064887844141</v>
          </cell>
          <cell r="T97">
            <v>113.9343389041821</v>
          </cell>
          <cell r="U97">
            <v>111.25802892992279</v>
          </cell>
          <cell r="V97">
            <v>108.58171895566348</v>
          </cell>
          <cell r="W97">
            <v>105.90540898140416</v>
          </cell>
          <cell r="X97">
            <v>103.22909900714485</v>
          </cell>
          <cell r="Y97">
            <v>100.55278903288554</v>
          </cell>
          <cell r="Z97">
            <v>97.876479058626231</v>
          </cell>
          <cell r="AA97">
            <v>95.200169084366919</v>
          </cell>
          <cell r="AB97">
            <v>92.523859110107608</v>
          </cell>
          <cell r="AC97">
            <v>89.847549135848297</v>
          </cell>
          <cell r="AD97">
            <v>87.171239161588986</v>
          </cell>
          <cell r="AE97">
            <v>77.077727258668148</v>
          </cell>
          <cell r="AF97">
            <v>66.984215355747324</v>
          </cell>
          <cell r="AG97">
            <v>56.890703452826493</v>
          </cell>
          <cell r="AH97">
            <v>46.797191549905662</v>
          </cell>
          <cell r="AI97">
            <v>36.703679646984831</v>
          </cell>
          <cell r="AJ97">
            <v>26.610167744063997</v>
          </cell>
        </row>
        <row r="98">
          <cell r="D98" t="str">
            <v>FifeOther specialties</v>
          </cell>
          <cell r="E98" t="str">
            <v>X. Other specialties</v>
          </cell>
          <cell r="F98">
            <v>103</v>
          </cell>
          <cell r="G98">
            <v>100.1687999821293</v>
          </cell>
          <cell r="H98">
            <v>97.337599964258601</v>
          </cell>
          <cell r="I98">
            <v>94.506399946387901</v>
          </cell>
          <cell r="J98">
            <v>91.675199928517202</v>
          </cell>
          <cell r="K98">
            <v>88.843999910646502</v>
          </cell>
          <cell r="L98">
            <v>86.012799892775803</v>
          </cell>
          <cell r="M98">
            <v>83.181599874905103</v>
          </cell>
          <cell r="N98">
            <v>80.350399857034404</v>
          </cell>
          <cell r="O98">
            <v>77.519199839163704</v>
          </cell>
          <cell r="P98">
            <v>74.687999821293005</v>
          </cell>
          <cell r="Q98">
            <v>71.856799803422305</v>
          </cell>
          <cell r="R98">
            <v>69.025599785551535</v>
          </cell>
          <cell r="S98">
            <v>67.476948508311594</v>
          </cell>
          <cell r="T98">
            <v>65.928297231071653</v>
          </cell>
          <cell r="U98">
            <v>64.379645953831712</v>
          </cell>
          <cell r="V98">
            <v>62.830994676591772</v>
          </cell>
          <cell r="W98">
            <v>61.282343399351831</v>
          </cell>
          <cell r="X98">
            <v>59.73369212211189</v>
          </cell>
          <cell r="Y98">
            <v>58.185040844871949</v>
          </cell>
          <cell r="Z98">
            <v>56.636389567632008</v>
          </cell>
          <cell r="AA98">
            <v>55.087738290392068</v>
          </cell>
          <cell r="AB98">
            <v>53.539087013152127</v>
          </cell>
          <cell r="AC98">
            <v>51.990435735912186</v>
          </cell>
          <cell r="AD98">
            <v>50.441784458672274</v>
          </cell>
          <cell r="AE98">
            <v>44.601156784510223</v>
          </cell>
          <cell r="AF98">
            <v>38.760529110348173</v>
          </cell>
          <cell r="AG98">
            <v>32.919901436186123</v>
          </cell>
          <cell r="AH98">
            <v>27.079273762024069</v>
          </cell>
          <cell r="AI98">
            <v>21.238646087862016</v>
          </cell>
          <cell r="AJ98">
            <v>15.398018413699953</v>
          </cell>
        </row>
        <row r="99">
          <cell r="D99" t="str">
            <v>Forth ValleyAll specialties</v>
          </cell>
          <cell r="E99" t="str">
            <v>A. All specialties</v>
          </cell>
          <cell r="F99">
            <v>3848</v>
          </cell>
          <cell r="G99">
            <v>3742.2285663226558</v>
          </cell>
          <cell r="H99">
            <v>3636.4571326453115</v>
          </cell>
          <cell r="I99">
            <v>3530.6856989679673</v>
          </cell>
          <cell r="J99">
            <v>3424.914265290623</v>
          </cell>
          <cell r="K99">
            <v>3319.1428316132788</v>
          </cell>
          <cell r="L99">
            <v>3213.3713979359345</v>
          </cell>
          <cell r="M99">
            <v>3107.5999642585903</v>
          </cell>
          <cell r="N99">
            <v>3001.828530581246</v>
          </cell>
          <cell r="O99">
            <v>2896.0570969039018</v>
          </cell>
          <cell r="P99">
            <v>2790.2856632265575</v>
          </cell>
          <cell r="Q99">
            <v>2684.5142295492133</v>
          </cell>
          <cell r="R99">
            <v>2578.7427958718672</v>
          </cell>
          <cell r="S99">
            <v>2520.8863869901265</v>
          </cell>
          <cell r="T99">
            <v>2463.0299781083859</v>
          </cell>
          <cell r="U99">
            <v>2405.1735692266452</v>
          </cell>
          <cell r="V99">
            <v>2347.3171603449046</v>
          </cell>
          <cell r="W99">
            <v>2289.4607514631639</v>
          </cell>
          <cell r="X99">
            <v>2231.6043425814232</v>
          </cell>
          <cell r="Y99">
            <v>2173.7479336996826</v>
          </cell>
          <cell r="Z99">
            <v>2115.8915248179419</v>
          </cell>
          <cell r="AA99">
            <v>2058.0351159362012</v>
          </cell>
          <cell r="AB99">
            <v>2000.1787070544606</v>
          </cell>
          <cell r="AC99">
            <v>1942.3222981727199</v>
          </cell>
          <cell r="AD99">
            <v>1884.4658892909797</v>
          </cell>
          <cell r="AE99">
            <v>1666.2645757941293</v>
          </cell>
          <cell r="AF99">
            <v>1448.0632622972789</v>
          </cell>
          <cell r="AG99">
            <v>1229.8619488004285</v>
          </cell>
          <cell r="AH99">
            <v>1011.6606353035783</v>
          </cell>
          <cell r="AI99">
            <v>793.45932180672798</v>
          </cell>
          <cell r="AJ99">
            <v>575.25800830987782</v>
          </cell>
        </row>
        <row r="100">
          <cell r="D100" t="str">
            <v>Forth ValleyAnaesthetics</v>
          </cell>
          <cell r="E100" t="str">
            <v>B. Anaesthetics</v>
          </cell>
          <cell r="F100">
            <v>3</v>
          </cell>
          <cell r="G100">
            <v>2.9175378635571638</v>
          </cell>
          <cell r="H100">
            <v>2.8350757271143276</v>
          </cell>
          <cell r="I100">
            <v>2.7526135906714915</v>
          </cell>
          <cell r="J100">
            <v>2.6701514542286553</v>
          </cell>
          <cell r="K100">
            <v>2.5876893177858191</v>
          </cell>
          <cell r="L100">
            <v>2.5052271813429829</v>
          </cell>
          <cell r="M100">
            <v>2.4227650449001468</v>
          </cell>
          <cell r="N100">
            <v>2.3403029084573106</v>
          </cell>
          <cell r="O100">
            <v>2.2578407720144744</v>
          </cell>
          <cell r="P100">
            <v>2.1753786355716382</v>
          </cell>
          <cell r="Q100">
            <v>2.0929164991288021</v>
          </cell>
          <cell r="R100">
            <v>2.0104543626859672</v>
          </cell>
          <cell r="S100">
            <v>1.9653480148051923</v>
          </cell>
          <cell r="T100">
            <v>1.9202416669244173</v>
          </cell>
          <cell r="U100">
            <v>1.8751353190436424</v>
          </cell>
          <cell r="V100">
            <v>1.8300289711628674</v>
          </cell>
          <cell r="W100">
            <v>1.7849226232820925</v>
          </cell>
          <cell r="X100">
            <v>1.7398162754013176</v>
          </cell>
          <cell r="Y100">
            <v>1.6947099275205426</v>
          </cell>
          <cell r="Z100">
            <v>1.6496035796397677</v>
          </cell>
          <cell r="AA100">
            <v>1.6044972317589927</v>
          </cell>
          <cell r="AB100">
            <v>1.5593908838782178</v>
          </cell>
          <cell r="AC100">
            <v>1.5142845359974428</v>
          </cell>
          <cell r="AD100">
            <v>1.4691781881166683</v>
          </cell>
          <cell r="AE100">
            <v>1.2990628189663171</v>
          </cell>
          <cell r="AF100">
            <v>1.128947449815966</v>
          </cell>
          <cell r="AG100">
            <v>0.95883208066561487</v>
          </cell>
          <cell r="AH100">
            <v>0.78871671151526379</v>
          </cell>
          <cell r="AI100">
            <v>0.61860134236491271</v>
          </cell>
          <cell r="AJ100">
            <v>0.44848597321456174</v>
          </cell>
        </row>
        <row r="101">
          <cell r="D101" t="str">
            <v>Forth ValleyCardiology</v>
          </cell>
          <cell r="E101" t="str">
            <v>C. Cardiology</v>
          </cell>
          <cell r="F101">
            <v>28</v>
          </cell>
          <cell r="G101">
            <v>27.230353393200197</v>
          </cell>
          <cell r="H101">
            <v>26.460706786400394</v>
          </cell>
          <cell r="I101">
            <v>25.691060179600591</v>
          </cell>
          <cell r="J101">
            <v>24.921413572800788</v>
          </cell>
          <cell r="K101">
            <v>24.151766966000984</v>
          </cell>
          <cell r="L101">
            <v>23.382120359201181</v>
          </cell>
          <cell r="M101">
            <v>22.612473752401378</v>
          </cell>
          <cell r="N101">
            <v>21.842827145601575</v>
          </cell>
          <cell r="O101">
            <v>21.073180538801772</v>
          </cell>
          <cell r="P101">
            <v>20.303533932001969</v>
          </cell>
          <cell r="Q101">
            <v>19.533887325202166</v>
          </cell>
          <cell r="R101">
            <v>18.764240718402363</v>
          </cell>
          <cell r="S101">
            <v>18.343248138181796</v>
          </cell>
          <cell r="T101">
            <v>17.922255557961229</v>
          </cell>
          <cell r="U101">
            <v>17.501262977740662</v>
          </cell>
          <cell r="V101">
            <v>17.080270397520096</v>
          </cell>
          <cell r="W101">
            <v>16.659277817299529</v>
          </cell>
          <cell r="X101">
            <v>16.238285237078962</v>
          </cell>
          <cell r="Y101">
            <v>15.817292656858395</v>
          </cell>
          <cell r="Z101">
            <v>15.396300076637829</v>
          </cell>
          <cell r="AA101">
            <v>14.975307496417262</v>
          </cell>
          <cell r="AB101">
            <v>14.554314916196695</v>
          </cell>
          <cell r="AC101">
            <v>14.133322335976128</v>
          </cell>
          <cell r="AD101">
            <v>13.712329755755571</v>
          </cell>
          <cell r="AE101">
            <v>12.124586310352294</v>
          </cell>
          <cell r="AF101">
            <v>10.536842864949017</v>
          </cell>
          <cell r="AG101">
            <v>8.9490994195457407</v>
          </cell>
          <cell r="AH101">
            <v>7.3613559741424641</v>
          </cell>
          <cell r="AI101">
            <v>5.7736125287391875</v>
          </cell>
          <cell r="AJ101">
            <v>4.1858690833359091</v>
          </cell>
        </row>
        <row r="102">
          <cell r="D102" t="str">
            <v>Forth ValleyDermatology</v>
          </cell>
          <cell r="E102" t="str">
            <v>D. Dermatology</v>
          </cell>
          <cell r="F102">
            <v>547</v>
          </cell>
          <cell r="G102">
            <v>531.96440378858961</v>
          </cell>
          <cell r="H102">
            <v>516.92880757717921</v>
          </cell>
          <cell r="I102">
            <v>501.89321136576876</v>
          </cell>
          <cell r="J102">
            <v>486.85761515435831</v>
          </cell>
          <cell r="K102">
            <v>471.82201894294786</v>
          </cell>
          <cell r="L102">
            <v>456.78642273153741</v>
          </cell>
          <cell r="M102">
            <v>441.75082652012696</v>
          </cell>
          <cell r="N102">
            <v>426.71523030871651</v>
          </cell>
          <cell r="O102">
            <v>411.67963409730606</v>
          </cell>
          <cell r="P102">
            <v>396.64403788589561</v>
          </cell>
          <cell r="Q102">
            <v>381.60844167448516</v>
          </cell>
          <cell r="R102">
            <v>366.57284546307471</v>
          </cell>
          <cell r="S102">
            <v>358.3484546994801</v>
          </cell>
          <cell r="T102">
            <v>350.12406393588549</v>
          </cell>
          <cell r="U102">
            <v>341.89967317229087</v>
          </cell>
          <cell r="V102">
            <v>333.67528240869626</v>
          </cell>
          <cell r="W102">
            <v>325.45089164510165</v>
          </cell>
          <cell r="X102">
            <v>317.22650088150704</v>
          </cell>
          <cell r="Y102">
            <v>309.00211011791242</v>
          </cell>
          <cell r="Z102">
            <v>300.77771935431781</v>
          </cell>
          <cell r="AA102">
            <v>292.5533285907232</v>
          </cell>
          <cell r="AB102">
            <v>284.32893782712858</v>
          </cell>
          <cell r="AC102">
            <v>276.10454706353397</v>
          </cell>
          <cell r="AD102">
            <v>267.88015629993919</v>
          </cell>
          <cell r="AE102">
            <v>236.86245399152517</v>
          </cell>
          <cell r="AF102">
            <v>205.84475168311116</v>
          </cell>
          <cell r="AG102">
            <v>174.82704937469714</v>
          </cell>
          <cell r="AH102">
            <v>143.80934706628312</v>
          </cell>
          <cell r="AI102">
            <v>112.79164475786911</v>
          </cell>
          <cell r="AJ102">
            <v>81.773942449455092</v>
          </cell>
        </row>
        <row r="103">
          <cell r="D103" t="str">
            <v>Forth ValleyDiabetes/Endocrinology</v>
          </cell>
          <cell r="E103" t="str">
            <v>E. Diabetes/Endocrinology</v>
          </cell>
          <cell r="F103">
            <v>35</v>
          </cell>
          <cell r="G103">
            <v>34.037941741500248</v>
          </cell>
          <cell r="H103">
            <v>33.075883483000496</v>
          </cell>
          <cell r="I103">
            <v>32.113825224500744</v>
          </cell>
          <cell r="J103">
            <v>31.151766966000988</v>
          </cell>
          <cell r="K103">
            <v>30.189708707501232</v>
          </cell>
          <cell r="L103">
            <v>29.227650449001477</v>
          </cell>
          <cell r="M103">
            <v>28.265592190501721</v>
          </cell>
          <cell r="N103">
            <v>27.303533932001965</v>
          </cell>
          <cell r="O103">
            <v>26.34147567350221</v>
          </cell>
          <cell r="P103">
            <v>25.379417415002454</v>
          </cell>
          <cell r="Q103">
            <v>24.417359156502698</v>
          </cell>
          <cell r="R103">
            <v>23.45530089800295</v>
          </cell>
          <cell r="S103">
            <v>22.929060172727244</v>
          </cell>
          <cell r="T103">
            <v>22.402819447451538</v>
          </cell>
          <cell r="U103">
            <v>21.876578722175832</v>
          </cell>
          <cell r="V103">
            <v>21.350337996900127</v>
          </cell>
          <cell r="W103">
            <v>20.824097271624421</v>
          </cell>
          <cell r="X103">
            <v>20.297856546348715</v>
          </cell>
          <cell r="Y103">
            <v>19.771615821073009</v>
          </cell>
          <cell r="Z103">
            <v>19.245375095797304</v>
          </cell>
          <cell r="AA103">
            <v>18.719134370521598</v>
          </cell>
          <cell r="AB103">
            <v>18.192893645245892</v>
          </cell>
          <cell r="AC103">
            <v>17.666652919970186</v>
          </cell>
          <cell r="AD103">
            <v>17.140412194694463</v>
          </cell>
          <cell r="AE103">
            <v>15.155732887940367</v>
          </cell>
          <cell r="AF103">
            <v>13.171053581186271</v>
          </cell>
          <cell r="AG103">
            <v>11.186374274432175</v>
          </cell>
          <cell r="AH103">
            <v>9.2016949676780797</v>
          </cell>
          <cell r="AI103">
            <v>7.2170156609239839</v>
          </cell>
          <cell r="AJ103">
            <v>5.2323363541698873</v>
          </cell>
        </row>
        <row r="104">
          <cell r="D104" t="str">
            <v>Forth ValleyENT</v>
          </cell>
          <cell r="E104" t="str">
            <v>F. ENT</v>
          </cell>
          <cell r="F104">
            <v>161</v>
          </cell>
          <cell r="G104">
            <v>156.57453201090112</v>
          </cell>
          <cell r="H104">
            <v>152.14906402180225</v>
          </cell>
          <cell r="I104">
            <v>147.72359603270337</v>
          </cell>
          <cell r="J104">
            <v>143.29812804360449</v>
          </cell>
          <cell r="K104">
            <v>138.87266005450562</v>
          </cell>
          <cell r="L104">
            <v>134.44719206540674</v>
          </cell>
          <cell r="M104">
            <v>130.02172407630786</v>
          </cell>
          <cell r="N104">
            <v>125.596256087209</v>
          </cell>
          <cell r="O104">
            <v>121.17078809811014</v>
          </cell>
          <cell r="P104">
            <v>116.74532010901127</v>
          </cell>
          <cell r="Q104">
            <v>112.31985211991241</v>
          </cell>
          <cell r="R104">
            <v>107.89438413081358</v>
          </cell>
          <cell r="S104">
            <v>105.47367679454533</v>
          </cell>
          <cell r="T104">
            <v>103.05296945827708</v>
          </cell>
          <cell r="U104">
            <v>100.63226212200883</v>
          </cell>
          <cell r="V104">
            <v>98.211554785740574</v>
          </cell>
          <cell r="W104">
            <v>95.790847449472324</v>
          </cell>
          <cell r="X104">
            <v>93.370140113204073</v>
          </cell>
          <cell r="Y104">
            <v>90.949432776935822</v>
          </cell>
          <cell r="Z104">
            <v>88.528725440667571</v>
          </cell>
          <cell r="AA104">
            <v>86.108018104399321</v>
          </cell>
          <cell r="AB104">
            <v>83.68731076813107</v>
          </cell>
          <cell r="AC104">
            <v>81.266603431862819</v>
          </cell>
          <cell r="AD104">
            <v>78.845896095594526</v>
          </cell>
          <cell r="AE104">
            <v>69.716371284525678</v>
          </cell>
          <cell r="AF104">
            <v>60.586846473456838</v>
          </cell>
          <cell r="AG104">
            <v>51.457321662387997</v>
          </cell>
          <cell r="AH104">
            <v>42.327796851319157</v>
          </cell>
          <cell r="AI104">
            <v>33.198272040250316</v>
          </cell>
          <cell r="AJ104">
            <v>24.068747229181479</v>
          </cell>
        </row>
        <row r="105">
          <cell r="D105" t="str">
            <v>Forth ValleyGastroenterology</v>
          </cell>
          <cell r="E105" t="str">
            <v>G. Gastroenterology</v>
          </cell>
          <cell r="F105">
            <v>49</v>
          </cell>
          <cell r="G105">
            <v>47.653118438100343</v>
          </cell>
          <cell r="H105">
            <v>46.306236876200686</v>
          </cell>
          <cell r="I105">
            <v>44.959355314301028</v>
          </cell>
          <cell r="J105">
            <v>43.612473752401371</v>
          </cell>
          <cell r="K105">
            <v>42.265592190501714</v>
          </cell>
          <cell r="L105">
            <v>40.918710628602057</v>
          </cell>
          <cell r="M105">
            <v>39.571829066702399</v>
          </cell>
          <cell r="N105">
            <v>38.224947504802742</v>
          </cell>
          <cell r="O105">
            <v>36.878065942903085</v>
          </cell>
          <cell r="P105">
            <v>35.531184381003428</v>
          </cell>
          <cell r="Q105">
            <v>34.18430281910377</v>
          </cell>
          <cell r="R105">
            <v>32.837421257204134</v>
          </cell>
          <cell r="S105">
            <v>32.100684241818144</v>
          </cell>
          <cell r="T105">
            <v>31.363947226432153</v>
          </cell>
          <cell r="U105">
            <v>30.627210211046162</v>
          </cell>
          <cell r="V105">
            <v>29.890473195660171</v>
          </cell>
          <cell r="W105">
            <v>29.15373618027418</v>
          </cell>
          <cell r="X105">
            <v>28.416999164888189</v>
          </cell>
          <cell r="Y105">
            <v>27.680262149502198</v>
          </cell>
          <cell r="Z105">
            <v>26.943525134116207</v>
          </cell>
          <cell r="AA105">
            <v>26.206788118730216</v>
          </cell>
          <cell r="AB105">
            <v>25.470051103344225</v>
          </cell>
          <cell r="AC105">
            <v>24.733314087958234</v>
          </cell>
          <cell r="AD105">
            <v>23.996577072572247</v>
          </cell>
          <cell r="AE105">
            <v>21.218026043116513</v>
          </cell>
          <cell r="AF105">
            <v>18.439475013660779</v>
          </cell>
          <cell r="AG105">
            <v>15.660923984205045</v>
          </cell>
          <cell r="AH105">
            <v>12.882372954749311</v>
          </cell>
          <cell r="AI105">
            <v>10.103821925293577</v>
          </cell>
          <cell r="AJ105">
            <v>7.3252708958378419</v>
          </cell>
        </row>
        <row r="106">
          <cell r="D106" t="str">
            <v>Forth ValleyGeneral Medicine</v>
          </cell>
          <cell r="E106" t="str">
            <v>H. General Medicine</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row>
        <row r="107">
          <cell r="D107" t="str">
            <v>Forth ValleyGeneral Surgery (inc Vascular)</v>
          </cell>
          <cell r="E107" t="str">
            <v>I. General Surgery (inc Vascular)</v>
          </cell>
          <cell r="F107">
            <v>832</v>
          </cell>
          <cell r="G107">
            <v>809.13050082652012</v>
          </cell>
          <cell r="H107">
            <v>786.26100165304024</v>
          </cell>
          <cell r="I107">
            <v>763.39150247956036</v>
          </cell>
          <cell r="J107">
            <v>740.52200330608048</v>
          </cell>
          <cell r="K107">
            <v>717.6525041326006</v>
          </cell>
          <cell r="L107">
            <v>694.78300495912072</v>
          </cell>
          <cell r="M107">
            <v>671.91350578564084</v>
          </cell>
          <cell r="N107">
            <v>649.04400661216096</v>
          </cell>
          <cell r="O107">
            <v>626.17450743868108</v>
          </cell>
          <cell r="P107">
            <v>603.3050082652012</v>
          </cell>
          <cell r="Q107">
            <v>580.43550909172131</v>
          </cell>
          <cell r="R107">
            <v>557.56600991824155</v>
          </cell>
          <cell r="S107">
            <v>545.05651610597329</v>
          </cell>
          <cell r="T107">
            <v>532.54702229370503</v>
          </cell>
          <cell r="U107">
            <v>520.03752848143677</v>
          </cell>
          <cell r="V107">
            <v>507.52803466916851</v>
          </cell>
          <cell r="W107">
            <v>495.01854085690024</v>
          </cell>
          <cell r="X107">
            <v>482.50904704463198</v>
          </cell>
          <cell r="Y107">
            <v>469.99955323236372</v>
          </cell>
          <cell r="Z107">
            <v>457.49005942009546</v>
          </cell>
          <cell r="AA107">
            <v>444.9805656078272</v>
          </cell>
          <cell r="AB107">
            <v>432.47107179555894</v>
          </cell>
          <cell r="AC107">
            <v>419.96157798329068</v>
          </cell>
          <cell r="AD107">
            <v>407.45208417102265</v>
          </cell>
          <cell r="AE107">
            <v>360.27342179332527</v>
          </cell>
          <cell r="AF107">
            <v>313.09475941562789</v>
          </cell>
          <cell r="AG107">
            <v>265.91609703793051</v>
          </cell>
          <cell r="AH107">
            <v>218.73743466023316</v>
          </cell>
          <cell r="AI107">
            <v>171.55877228253581</v>
          </cell>
          <cell r="AJ107">
            <v>124.38010990483846</v>
          </cell>
        </row>
        <row r="108">
          <cell r="D108" t="str">
            <v>Forth ValleyGynaecology</v>
          </cell>
          <cell r="E108" t="str">
            <v>J. Gynaecology</v>
          </cell>
          <cell r="F108">
            <v>14</v>
          </cell>
          <cell r="G108">
            <v>13.615176696600098</v>
          </cell>
          <cell r="H108">
            <v>13.230353393200197</v>
          </cell>
          <cell r="I108">
            <v>12.845530089800295</v>
          </cell>
          <cell r="J108">
            <v>12.460706786400394</v>
          </cell>
          <cell r="K108">
            <v>12.075883483000492</v>
          </cell>
          <cell r="L108">
            <v>11.691060179600591</v>
          </cell>
          <cell r="M108">
            <v>11.306236876200689</v>
          </cell>
          <cell r="N108">
            <v>10.921413572800788</v>
          </cell>
          <cell r="O108">
            <v>10.536590269400886</v>
          </cell>
          <cell r="P108">
            <v>10.151766966000984</v>
          </cell>
          <cell r="Q108">
            <v>9.7669436626010828</v>
          </cell>
          <cell r="R108">
            <v>9.3821203592011813</v>
          </cell>
          <cell r="S108">
            <v>9.1716240690908979</v>
          </cell>
          <cell r="T108">
            <v>8.9611277789806145</v>
          </cell>
          <cell r="U108">
            <v>8.7506314888703312</v>
          </cell>
          <cell r="V108">
            <v>8.5401351987600478</v>
          </cell>
          <cell r="W108">
            <v>8.3296389086497644</v>
          </cell>
          <cell r="X108">
            <v>8.119142618539481</v>
          </cell>
          <cell r="Y108">
            <v>7.9086463284291977</v>
          </cell>
          <cell r="Z108">
            <v>7.6981500383189143</v>
          </cell>
          <cell r="AA108">
            <v>7.4876537482086309</v>
          </cell>
          <cell r="AB108">
            <v>7.2771574580983476</v>
          </cell>
          <cell r="AC108">
            <v>7.0666611679880642</v>
          </cell>
          <cell r="AD108">
            <v>6.8561648778777853</v>
          </cell>
          <cell r="AE108">
            <v>6.062293155176147</v>
          </cell>
          <cell r="AF108">
            <v>5.2684214324745087</v>
          </cell>
          <cell r="AG108">
            <v>4.4745497097728704</v>
          </cell>
          <cell r="AH108">
            <v>3.6806779870712321</v>
          </cell>
          <cell r="AI108">
            <v>2.8868062643695938</v>
          </cell>
          <cell r="AJ108">
            <v>2.0929345416679546</v>
          </cell>
        </row>
        <row r="109">
          <cell r="D109" t="str">
            <v>Forth ValleyNeurology</v>
          </cell>
          <cell r="E109" t="str">
            <v>K. Neurology</v>
          </cell>
          <cell r="F109">
            <v>239</v>
          </cell>
          <cell r="G109">
            <v>232.43051646338739</v>
          </cell>
          <cell r="H109">
            <v>225.86103292677478</v>
          </cell>
          <cell r="I109">
            <v>219.29154939016217</v>
          </cell>
          <cell r="J109">
            <v>212.72206585354957</v>
          </cell>
          <cell r="K109">
            <v>206.15258231693696</v>
          </cell>
          <cell r="L109">
            <v>199.58309878032435</v>
          </cell>
          <cell r="M109">
            <v>193.01361524371174</v>
          </cell>
          <cell r="N109">
            <v>186.44413170709913</v>
          </cell>
          <cell r="O109">
            <v>179.87464817048652</v>
          </cell>
          <cell r="P109">
            <v>173.30516463387391</v>
          </cell>
          <cell r="Q109">
            <v>166.73568109726131</v>
          </cell>
          <cell r="R109">
            <v>160.16619756064873</v>
          </cell>
          <cell r="S109">
            <v>156.57272517948033</v>
          </cell>
          <cell r="T109">
            <v>152.97925279831193</v>
          </cell>
          <cell r="U109">
            <v>149.38578041714354</v>
          </cell>
          <cell r="V109">
            <v>145.79230803597514</v>
          </cell>
          <cell r="W109">
            <v>142.19883565480674</v>
          </cell>
          <cell r="X109">
            <v>138.60536327363835</v>
          </cell>
          <cell r="Y109">
            <v>135.01189089246995</v>
          </cell>
          <cell r="Z109">
            <v>131.41841851130155</v>
          </cell>
          <cell r="AA109">
            <v>127.82494613013316</v>
          </cell>
          <cell r="AB109">
            <v>124.23147374896476</v>
          </cell>
          <cell r="AC109">
            <v>120.63800136779636</v>
          </cell>
          <cell r="AD109">
            <v>117.0445289866279</v>
          </cell>
          <cell r="AE109">
            <v>103.49200457764992</v>
          </cell>
          <cell r="AF109">
            <v>89.939480168671949</v>
          </cell>
          <cell r="AG109">
            <v>76.386955759693976</v>
          </cell>
          <cell r="AH109">
            <v>62.834431350716009</v>
          </cell>
          <cell r="AI109">
            <v>49.281906941738043</v>
          </cell>
          <cell r="AJ109">
            <v>35.729382532760084</v>
          </cell>
        </row>
        <row r="110">
          <cell r="D110" t="str">
            <v>Forth ValleyNeurosurgery</v>
          </cell>
          <cell r="E110" t="str">
            <v>L. Neurosurgery</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D111" t="str">
            <v>Forth ValleyOphthalmology</v>
          </cell>
          <cell r="E111" t="str">
            <v>M. Ophthalmology</v>
          </cell>
          <cell r="F111">
            <v>121</v>
          </cell>
          <cell r="G111">
            <v>117.67402716347227</v>
          </cell>
          <cell r="H111">
            <v>114.34805432694455</v>
          </cell>
          <cell r="I111">
            <v>111.02208149041682</v>
          </cell>
          <cell r="J111">
            <v>107.6961086538891</v>
          </cell>
          <cell r="K111">
            <v>104.37013581736137</v>
          </cell>
          <cell r="L111">
            <v>101.04416298083365</v>
          </cell>
          <cell r="M111">
            <v>97.718190144305922</v>
          </cell>
          <cell r="N111">
            <v>94.392217307778196</v>
          </cell>
          <cell r="O111">
            <v>91.066244471250471</v>
          </cell>
          <cell r="P111">
            <v>87.740271634722745</v>
          </cell>
          <cell r="Q111">
            <v>84.41429879819502</v>
          </cell>
          <cell r="R111">
            <v>81.088325961667351</v>
          </cell>
          <cell r="S111">
            <v>79.269036597142758</v>
          </cell>
          <cell r="T111">
            <v>77.449747232618165</v>
          </cell>
          <cell r="U111">
            <v>75.630457868093572</v>
          </cell>
          <cell r="V111">
            <v>73.811168503568979</v>
          </cell>
          <cell r="W111">
            <v>71.991879139044386</v>
          </cell>
          <cell r="X111">
            <v>70.172589774519793</v>
          </cell>
          <cell r="Y111">
            <v>68.3533004099952</v>
          </cell>
          <cell r="Z111">
            <v>66.534011045470606</v>
          </cell>
          <cell r="AA111">
            <v>64.714721680946013</v>
          </cell>
          <cell r="AB111">
            <v>62.895432316421427</v>
          </cell>
          <cell r="AC111">
            <v>61.076142951896841</v>
          </cell>
          <cell r="AD111">
            <v>59.256853587372284</v>
          </cell>
          <cell r="AE111">
            <v>52.395533698308121</v>
          </cell>
          <cell r="AF111">
            <v>45.534213809243958</v>
          </cell>
          <cell r="AG111">
            <v>38.672893920179796</v>
          </cell>
          <cell r="AH111">
            <v>31.811574031115637</v>
          </cell>
          <cell r="AI111">
            <v>24.950254142051477</v>
          </cell>
          <cell r="AJ111">
            <v>18.088934252987322</v>
          </cell>
        </row>
        <row r="112">
          <cell r="D112" t="str">
            <v>Forth ValleyOral &amp; Maxillofacial Surgery</v>
          </cell>
          <cell r="E112" t="str">
            <v>N. Oral &amp; Maxillofacial Surgery</v>
          </cell>
          <cell r="F112">
            <v>67</v>
          </cell>
          <cell r="G112">
            <v>65.158345619443324</v>
          </cell>
          <cell r="H112">
            <v>63.316691238886655</v>
          </cell>
          <cell r="I112">
            <v>61.475036858329986</v>
          </cell>
          <cell r="J112">
            <v>59.633382477773317</v>
          </cell>
          <cell r="K112">
            <v>57.791728097216648</v>
          </cell>
          <cell r="L112">
            <v>55.950073716659979</v>
          </cell>
          <cell r="M112">
            <v>54.10841933610331</v>
          </cell>
          <cell r="N112">
            <v>52.266764955546641</v>
          </cell>
          <cell r="O112">
            <v>50.425110574989972</v>
          </cell>
          <cell r="P112">
            <v>48.583456194433303</v>
          </cell>
          <cell r="Q112">
            <v>46.741801813876634</v>
          </cell>
          <cell r="R112">
            <v>44.900147433319937</v>
          </cell>
          <cell r="S112">
            <v>43.892772330649294</v>
          </cell>
          <cell r="T112">
            <v>42.88539722797865</v>
          </cell>
          <cell r="U112">
            <v>41.878022125308007</v>
          </cell>
          <cell r="V112">
            <v>40.870647022637364</v>
          </cell>
          <cell r="W112">
            <v>39.863271919966721</v>
          </cell>
          <cell r="X112">
            <v>38.855896817296077</v>
          </cell>
          <cell r="Y112">
            <v>37.848521714625434</v>
          </cell>
          <cell r="Z112">
            <v>36.841146611954791</v>
          </cell>
          <cell r="AA112">
            <v>35.833771509284148</v>
          </cell>
          <cell r="AB112">
            <v>34.826396406613505</v>
          </cell>
          <cell r="AC112">
            <v>33.819021303942861</v>
          </cell>
          <cell r="AD112">
            <v>32.811646201272254</v>
          </cell>
          <cell r="AE112">
            <v>29.012402956914414</v>
          </cell>
          <cell r="AF112">
            <v>25.213159712556575</v>
          </cell>
          <cell r="AG112">
            <v>21.413916468198735</v>
          </cell>
          <cell r="AH112">
            <v>17.614673223840896</v>
          </cell>
          <cell r="AI112">
            <v>13.815429979483055</v>
          </cell>
          <cell r="AJ112">
            <v>10.016186735125212</v>
          </cell>
        </row>
        <row r="113">
          <cell r="D113" t="str">
            <v>Forth ValleyOral Surgery</v>
          </cell>
          <cell r="E113" t="str">
            <v>O. Oral Surgery</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row>
        <row r="114">
          <cell r="D114" t="str">
            <v>Forth ValleyOrthodontics</v>
          </cell>
          <cell r="E114" t="str">
            <v>P. Orthodontics</v>
          </cell>
          <cell r="F114">
            <v>3</v>
          </cell>
          <cell r="G114">
            <v>2.9175378635571638</v>
          </cell>
          <cell r="H114">
            <v>2.8350757271143276</v>
          </cell>
          <cell r="I114">
            <v>2.7526135906714915</v>
          </cell>
          <cell r="J114">
            <v>2.6701514542286553</v>
          </cell>
          <cell r="K114">
            <v>2.5876893177858191</v>
          </cell>
          <cell r="L114">
            <v>2.5052271813429829</v>
          </cell>
          <cell r="M114">
            <v>2.4227650449001468</v>
          </cell>
          <cell r="N114">
            <v>2.3403029084573106</v>
          </cell>
          <cell r="O114">
            <v>2.2578407720144744</v>
          </cell>
          <cell r="P114">
            <v>2.1753786355716382</v>
          </cell>
          <cell r="Q114">
            <v>2.0929164991288021</v>
          </cell>
          <cell r="R114">
            <v>2.0104543626859672</v>
          </cell>
          <cell r="S114">
            <v>1.9653480148051923</v>
          </cell>
          <cell r="T114">
            <v>1.9202416669244173</v>
          </cell>
          <cell r="U114">
            <v>1.8751353190436424</v>
          </cell>
          <cell r="V114">
            <v>1.8300289711628674</v>
          </cell>
          <cell r="W114">
            <v>1.7849226232820925</v>
          </cell>
          <cell r="X114">
            <v>1.7398162754013176</v>
          </cell>
          <cell r="Y114">
            <v>1.6947099275205426</v>
          </cell>
          <cell r="Z114">
            <v>1.6496035796397677</v>
          </cell>
          <cell r="AA114">
            <v>1.6044972317589927</v>
          </cell>
          <cell r="AB114">
            <v>1.5593908838782178</v>
          </cell>
          <cell r="AC114">
            <v>1.5142845359974428</v>
          </cell>
          <cell r="AD114">
            <v>1.4691781881166683</v>
          </cell>
          <cell r="AE114">
            <v>1.2990628189663171</v>
          </cell>
          <cell r="AF114">
            <v>1.128947449815966</v>
          </cell>
          <cell r="AG114">
            <v>0.95883208066561487</v>
          </cell>
          <cell r="AH114">
            <v>0.78871671151526379</v>
          </cell>
          <cell r="AI114">
            <v>0.61860134236491271</v>
          </cell>
          <cell r="AJ114">
            <v>0.44848597321456174</v>
          </cell>
        </row>
        <row r="115">
          <cell r="D115" t="str">
            <v>Forth ValleyPain Management</v>
          </cell>
          <cell r="E115" t="str">
            <v>Q. Pain Management</v>
          </cell>
          <cell r="F115">
            <v>333</v>
          </cell>
          <cell r="G115">
            <v>323.8467028548452</v>
          </cell>
          <cell r="H115">
            <v>314.69340570969041</v>
          </cell>
          <cell r="I115">
            <v>305.54010856453561</v>
          </cell>
          <cell r="J115">
            <v>296.38681141938082</v>
          </cell>
          <cell r="K115">
            <v>287.23351427422602</v>
          </cell>
          <cell r="L115">
            <v>278.08021712907123</v>
          </cell>
          <cell r="M115">
            <v>268.92691998391643</v>
          </cell>
          <cell r="N115">
            <v>259.77362283876164</v>
          </cell>
          <cell r="O115">
            <v>250.62032569360684</v>
          </cell>
          <cell r="P115">
            <v>241.46702854845205</v>
          </cell>
          <cell r="Q115">
            <v>232.31373140329725</v>
          </cell>
          <cell r="R115">
            <v>223.16043425814237</v>
          </cell>
          <cell r="S115">
            <v>218.15362964337635</v>
          </cell>
          <cell r="T115">
            <v>213.14682502861032</v>
          </cell>
          <cell r="U115">
            <v>208.1400204138443</v>
          </cell>
          <cell r="V115">
            <v>203.13321579907827</v>
          </cell>
          <cell r="W115">
            <v>198.12641118431225</v>
          </cell>
          <cell r="X115">
            <v>193.11960656954622</v>
          </cell>
          <cell r="Y115">
            <v>188.1128019547802</v>
          </cell>
          <cell r="Z115">
            <v>183.10599734001417</v>
          </cell>
          <cell r="AA115">
            <v>178.09919272524814</v>
          </cell>
          <cell r="AB115">
            <v>173.09238811048212</v>
          </cell>
          <cell r="AC115">
            <v>168.08558349571609</v>
          </cell>
          <cell r="AD115">
            <v>163.07877888095018</v>
          </cell>
          <cell r="AE115">
            <v>144.19597290526121</v>
          </cell>
          <cell r="AF115">
            <v>125.31316692957225</v>
          </cell>
          <cell r="AG115">
            <v>106.43036095388328</v>
          </cell>
          <cell r="AH115">
            <v>87.547554978194313</v>
          </cell>
          <cell r="AI115">
            <v>68.664749002505346</v>
          </cell>
          <cell r="AJ115">
            <v>49.78194302681635</v>
          </cell>
        </row>
        <row r="116">
          <cell r="D116" t="str">
            <v>Forth ValleyPlastic Surgery</v>
          </cell>
          <cell r="E116" t="str">
            <v>R. Plastic Surgery</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row>
        <row r="117">
          <cell r="D117" t="str">
            <v>Forth ValleyRespiratory Medicine</v>
          </cell>
          <cell r="E117" t="str">
            <v>S. Respiratory Medicine</v>
          </cell>
          <cell r="F117">
            <v>106</v>
          </cell>
          <cell r="G117">
            <v>103.08633784568646</v>
          </cell>
          <cell r="H117">
            <v>100.17267569137292</v>
          </cell>
          <cell r="I117">
            <v>97.259013537059374</v>
          </cell>
          <cell r="J117">
            <v>94.345351382745832</v>
          </cell>
          <cell r="K117">
            <v>91.43168922843229</v>
          </cell>
          <cell r="L117">
            <v>88.518027074118748</v>
          </cell>
          <cell r="M117">
            <v>85.604364919805207</v>
          </cell>
          <cell r="N117">
            <v>82.690702765491665</v>
          </cell>
          <cell r="O117">
            <v>79.777040611178123</v>
          </cell>
          <cell r="P117">
            <v>76.863378456864581</v>
          </cell>
          <cell r="Q117">
            <v>73.949716302551039</v>
          </cell>
          <cell r="R117">
            <v>71.036054148237511</v>
          </cell>
          <cell r="S117">
            <v>69.442296523116795</v>
          </cell>
          <cell r="T117">
            <v>67.848538897996079</v>
          </cell>
          <cell r="U117">
            <v>66.254781272875363</v>
          </cell>
          <cell r="V117">
            <v>64.661023647754647</v>
          </cell>
          <cell r="W117">
            <v>63.06726602263393</v>
          </cell>
          <cell r="X117">
            <v>61.473508397513214</v>
          </cell>
          <cell r="Y117">
            <v>59.879750772392498</v>
          </cell>
          <cell r="Z117">
            <v>58.285993147271782</v>
          </cell>
          <cell r="AA117">
            <v>56.692235522151066</v>
          </cell>
          <cell r="AB117">
            <v>55.098477897030349</v>
          </cell>
          <cell r="AC117">
            <v>53.504720271909633</v>
          </cell>
          <cell r="AD117">
            <v>51.910962646788946</v>
          </cell>
          <cell r="AE117">
            <v>45.900219603476543</v>
          </cell>
          <cell r="AF117">
            <v>39.889476560164141</v>
          </cell>
          <cell r="AG117">
            <v>33.878733516851739</v>
          </cell>
          <cell r="AH117">
            <v>27.867990473539333</v>
          </cell>
          <cell r="AI117">
            <v>21.857247430226927</v>
          </cell>
          <cell r="AJ117">
            <v>15.846504386914514</v>
          </cell>
        </row>
        <row r="118">
          <cell r="D118" t="str">
            <v>Forth ValleyRestorative Dentistry</v>
          </cell>
          <cell r="E118" t="str">
            <v>T. Restorative Dentistry</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row>
        <row r="119">
          <cell r="D119" t="str">
            <v>Forth ValleyRheumatology</v>
          </cell>
          <cell r="E119" t="str">
            <v>U. Rheumatology</v>
          </cell>
          <cell r="F119">
            <v>87</v>
          </cell>
          <cell r="G119">
            <v>84.608598043157755</v>
          </cell>
          <cell r="H119">
            <v>82.217196086315511</v>
          </cell>
          <cell r="I119">
            <v>79.825794129473266</v>
          </cell>
          <cell r="J119">
            <v>77.434392172631021</v>
          </cell>
          <cell r="K119">
            <v>75.042990215788777</v>
          </cell>
          <cell r="L119">
            <v>72.651588258946532</v>
          </cell>
          <cell r="M119">
            <v>70.260186302104287</v>
          </cell>
          <cell r="N119">
            <v>67.868784345262043</v>
          </cell>
          <cell r="O119">
            <v>65.477382388419798</v>
          </cell>
          <cell r="P119">
            <v>63.085980431577553</v>
          </cell>
          <cell r="Q119">
            <v>60.694578474735309</v>
          </cell>
          <cell r="R119">
            <v>58.30317651789305</v>
          </cell>
          <cell r="S119">
            <v>56.995092429350578</v>
          </cell>
          <cell r="T119">
            <v>55.687008340808106</v>
          </cell>
          <cell r="U119">
            <v>54.378924252265634</v>
          </cell>
          <cell r="V119">
            <v>53.070840163723162</v>
          </cell>
          <cell r="W119">
            <v>51.76275607518069</v>
          </cell>
          <cell r="X119">
            <v>50.454671986638218</v>
          </cell>
          <cell r="Y119">
            <v>49.146587898095746</v>
          </cell>
          <cell r="Z119">
            <v>47.838503809553274</v>
          </cell>
          <cell r="AA119">
            <v>46.530419721010801</v>
          </cell>
          <cell r="AB119">
            <v>45.222335632468329</v>
          </cell>
          <cell r="AC119">
            <v>43.914251543925857</v>
          </cell>
          <cell r="AD119">
            <v>42.606167455383378</v>
          </cell>
          <cell r="AE119">
            <v>37.672821750023196</v>
          </cell>
          <cell r="AF119">
            <v>32.739476044663014</v>
          </cell>
          <cell r="AG119">
            <v>27.806130339302833</v>
          </cell>
          <cell r="AH119">
            <v>22.872784633942651</v>
          </cell>
          <cell r="AI119">
            <v>17.939438928582469</v>
          </cell>
          <cell r="AJ119">
            <v>13.00609322322229</v>
          </cell>
        </row>
        <row r="120">
          <cell r="D120" t="str">
            <v>Forth ValleyTrauma &amp; Orthopaedics</v>
          </cell>
          <cell r="E120" t="str">
            <v>V. Trauma &amp; Orthopaedics</v>
          </cell>
          <cell r="F120">
            <v>700</v>
          </cell>
          <cell r="G120">
            <v>680.75883483000496</v>
          </cell>
          <cell r="H120">
            <v>661.51766966000991</v>
          </cell>
          <cell r="I120">
            <v>642.27650449001487</v>
          </cell>
          <cell r="J120">
            <v>623.03533932001983</v>
          </cell>
          <cell r="K120">
            <v>603.79417415002479</v>
          </cell>
          <cell r="L120">
            <v>584.55300898002974</v>
          </cell>
          <cell r="M120">
            <v>565.3118438100347</v>
          </cell>
          <cell r="N120">
            <v>546.07067864003966</v>
          </cell>
          <cell r="O120">
            <v>526.82951347004462</v>
          </cell>
          <cell r="P120">
            <v>507.58834830004952</v>
          </cell>
          <cell r="Q120">
            <v>488.34718313005442</v>
          </cell>
          <cell r="R120">
            <v>469.10601796005903</v>
          </cell>
          <cell r="S120">
            <v>458.58120345454489</v>
          </cell>
          <cell r="T120">
            <v>448.05638894903075</v>
          </cell>
          <cell r="U120">
            <v>437.5315744435166</v>
          </cell>
          <cell r="V120">
            <v>427.00675993800246</v>
          </cell>
          <cell r="W120">
            <v>416.48194543248832</v>
          </cell>
          <cell r="X120">
            <v>405.95713092697417</v>
          </cell>
          <cell r="Y120">
            <v>395.43231642146003</v>
          </cell>
          <cell r="Z120">
            <v>384.90750191594589</v>
          </cell>
          <cell r="AA120">
            <v>374.38268741043174</v>
          </cell>
          <cell r="AB120">
            <v>363.8578729049176</v>
          </cell>
          <cell r="AC120">
            <v>353.33305839940346</v>
          </cell>
          <cell r="AD120">
            <v>342.80824389388926</v>
          </cell>
          <cell r="AE120">
            <v>303.11465775880731</v>
          </cell>
          <cell r="AF120">
            <v>263.42107162372537</v>
          </cell>
          <cell r="AG120">
            <v>223.72748548864345</v>
          </cell>
          <cell r="AH120">
            <v>184.03389935356154</v>
          </cell>
          <cell r="AI120">
            <v>144.34031321847962</v>
          </cell>
          <cell r="AJ120">
            <v>104.64672708339774</v>
          </cell>
        </row>
        <row r="121">
          <cell r="D121" t="str">
            <v>Forth ValleyUrology</v>
          </cell>
          <cell r="E121" t="str">
            <v>W. Urology</v>
          </cell>
          <cell r="F121">
            <v>337</v>
          </cell>
          <cell r="G121">
            <v>327.73675333958806</v>
          </cell>
          <cell r="H121">
            <v>318.47350667917613</v>
          </cell>
          <cell r="I121">
            <v>309.21026001876419</v>
          </cell>
          <cell r="J121">
            <v>299.94701335835225</v>
          </cell>
          <cell r="K121">
            <v>290.68376669794031</v>
          </cell>
          <cell r="L121">
            <v>281.42052003752838</v>
          </cell>
          <cell r="M121">
            <v>272.15727337711644</v>
          </cell>
          <cell r="N121">
            <v>262.8940267167045</v>
          </cell>
          <cell r="O121">
            <v>253.63078005629259</v>
          </cell>
          <cell r="P121">
            <v>244.36753339588068</v>
          </cell>
          <cell r="Q121">
            <v>235.10428673546878</v>
          </cell>
          <cell r="R121">
            <v>225.84104007505698</v>
          </cell>
          <cell r="S121">
            <v>220.77409366311659</v>
          </cell>
          <cell r="T121">
            <v>215.7071472511762</v>
          </cell>
          <cell r="U121">
            <v>210.6402008392358</v>
          </cell>
          <cell r="V121">
            <v>205.57325442729541</v>
          </cell>
          <cell r="W121">
            <v>200.50630801535502</v>
          </cell>
          <cell r="X121">
            <v>195.43936160341462</v>
          </cell>
          <cell r="Y121">
            <v>190.37241519147423</v>
          </cell>
          <cell r="Z121">
            <v>185.30546877953384</v>
          </cell>
          <cell r="AA121">
            <v>180.23852236759345</v>
          </cell>
          <cell r="AB121">
            <v>175.17157595565305</v>
          </cell>
          <cell r="AC121">
            <v>170.10462954371266</v>
          </cell>
          <cell r="AD121">
            <v>165.03768313177241</v>
          </cell>
          <cell r="AE121">
            <v>145.92805666388296</v>
          </cell>
          <cell r="AF121">
            <v>126.81843019599351</v>
          </cell>
          <cell r="AG121">
            <v>107.70880372810407</v>
          </cell>
          <cell r="AH121">
            <v>88.599177260214631</v>
          </cell>
          <cell r="AI121">
            <v>69.48955079232519</v>
          </cell>
          <cell r="AJ121">
            <v>50.37992432443577</v>
          </cell>
        </row>
        <row r="122">
          <cell r="D122" t="str">
            <v>Forth ValleyOther specialties</v>
          </cell>
          <cell r="E122" t="str">
            <v>X. Other specialties</v>
          </cell>
          <cell r="F122">
            <v>186</v>
          </cell>
          <cell r="G122">
            <v>180.88734754054417</v>
          </cell>
          <cell r="H122">
            <v>175.77469508108834</v>
          </cell>
          <cell r="I122">
            <v>170.66204262163251</v>
          </cell>
          <cell r="J122">
            <v>165.54939016217668</v>
          </cell>
          <cell r="K122">
            <v>160.43673770272085</v>
          </cell>
          <cell r="L122">
            <v>155.32408524326502</v>
          </cell>
          <cell r="M122">
            <v>150.21143278380919</v>
          </cell>
          <cell r="N122">
            <v>145.09878032435336</v>
          </cell>
          <cell r="O122">
            <v>139.98612786489753</v>
          </cell>
          <cell r="P122">
            <v>134.8734754054417</v>
          </cell>
          <cell r="Q122">
            <v>129.76082294598586</v>
          </cell>
          <cell r="R122">
            <v>124.64817048652996</v>
          </cell>
          <cell r="S122">
            <v>121.85157691792192</v>
          </cell>
          <cell r="T122">
            <v>119.05498334931387</v>
          </cell>
          <cell r="U122">
            <v>116.25838978070583</v>
          </cell>
          <cell r="V122">
            <v>113.46179621209778</v>
          </cell>
          <cell r="W122">
            <v>110.66520264348974</v>
          </cell>
          <cell r="X122">
            <v>107.86860907488169</v>
          </cell>
          <cell r="Y122">
            <v>105.07201550627364</v>
          </cell>
          <cell r="Z122">
            <v>102.2754219376656</v>
          </cell>
          <cell r="AA122">
            <v>99.478828369057553</v>
          </cell>
          <cell r="AB122">
            <v>96.682234800449507</v>
          </cell>
          <cell r="AC122">
            <v>93.885641231841461</v>
          </cell>
          <cell r="AD122">
            <v>91.08904766323343</v>
          </cell>
          <cell r="AE122">
            <v>80.541894775911658</v>
          </cell>
          <cell r="AF122">
            <v>69.994741888589886</v>
          </cell>
          <cell r="AG122">
            <v>59.447589001268121</v>
          </cell>
          <cell r="AH122">
            <v>48.900436113946355</v>
          </cell>
          <cell r="AI122">
            <v>38.35328322662459</v>
          </cell>
          <cell r="AJ122">
            <v>27.806130339302829</v>
          </cell>
        </row>
        <row r="123">
          <cell r="D123" t="str">
            <v>GrampianAll specialties</v>
          </cell>
          <cell r="E123" t="str">
            <v>A. All specialties</v>
          </cell>
          <cell r="F123">
            <v>15818</v>
          </cell>
          <cell r="G123">
            <v>15383.20464191574</v>
          </cell>
          <cell r="H123">
            <v>14948.409283831479</v>
          </cell>
          <cell r="I123">
            <v>14513.613925747219</v>
          </cell>
          <cell r="J123">
            <v>14078.818567662958</v>
          </cell>
          <cell r="K123">
            <v>13644.023209578698</v>
          </cell>
          <cell r="L123">
            <v>13209.227851494437</v>
          </cell>
          <cell r="M123">
            <v>12774.432493410177</v>
          </cell>
          <cell r="N123">
            <v>12339.637135325916</v>
          </cell>
          <cell r="O123">
            <v>11904.841777241656</v>
          </cell>
          <cell r="P123">
            <v>11470.046419157396</v>
          </cell>
          <cell r="Q123">
            <v>11035.251061073135</v>
          </cell>
          <cell r="R123">
            <v>10600.455702988877</v>
          </cell>
          <cell r="S123">
            <v>10362.624966062844</v>
          </cell>
          <cell r="T123">
            <v>10124.794229136811</v>
          </cell>
          <cell r="U123">
            <v>9886.963492210778</v>
          </cell>
          <cell r="V123">
            <v>9649.1327552847451</v>
          </cell>
          <cell r="W123">
            <v>9411.3020183587123</v>
          </cell>
          <cell r="X123">
            <v>9173.4712814326795</v>
          </cell>
          <cell r="Y123">
            <v>8935.6405445066466</v>
          </cell>
          <cell r="Z123">
            <v>8697.8098075806138</v>
          </cell>
          <cell r="AA123">
            <v>8459.9790706545809</v>
          </cell>
          <cell r="AB123">
            <v>8222.1483337285481</v>
          </cell>
          <cell r="AC123">
            <v>7984.3175968025153</v>
          </cell>
          <cell r="AD123">
            <v>7746.4868598764861</v>
          </cell>
          <cell r="AE123">
            <v>6849.5252234697346</v>
          </cell>
          <cell r="AF123">
            <v>5952.5635870629831</v>
          </cell>
          <cell r="AG123">
            <v>5055.6019506562316</v>
          </cell>
          <cell r="AH123">
            <v>4158.6403142494801</v>
          </cell>
          <cell r="AI123">
            <v>3261.678677842729</v>
          </cell>
          <cell r="AJ123">
            <v>2364.7170414359794</v>
          </cell>
        </row>
        <row r="124">
          <cell r="D124" t="str">
            <v>GrampianAnaesthetics</v>
          </cell>
          <cell r="E124" t="str">
            <v>B. Anaesthetics</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row>
        <row r="125">
          <cell r="D125" t="str">
            <v>GrampianCardiology</v>
          </cell>
          <cell r="E125" t="str">
            <v>C. Cardiology</v>
          </cell>
          <cell r="F125">
            <v>342</v>
          </cell>
          <cell r="G125">
            <v>332.59931644551671</v>
          </cell>
          <cell r="H125">
            <v>323.19863289103341</v>
          </cell>
          <cell r="I125">
            <v>313.79794933655012</v>
          </cell>
          <cell r="J125">
            <v>304.39726578206682</v>
          </cell>
          <cell r="K125">
            <v>294.99658222758353</v>
          </cell>
          <cell r="L125">
            <v>285.59589867310024</v>
          </cell>
          <cell r="M125">
            <v>276.19521511861694</v>
          </cell>
          <cell r="N125">
            <v>266.79453156413365</v>
          </cell>
          <cell r="O125">
            <v>257.39384800965036</v>
          </cell>
          <cell r="P125">
            <v>247.99316445516703</v>
          </cell>
          <cell r="Q125">
            <v>238.59248090068371</v>
          </cell>
          <cell r="R125">
            <v>229.19179734620027</v>
          </cell>
          <cell r="S125">
            <v>224.04967368779194</v>
          </cell>
          <cell r="T125">
            <v>218.9075500293836</v>
          </cell>
          <cell r="U125">
            <v>213.76542637097526</v>
          </cell>
          <cell r="V125">
            <v>208.62330271256693</v>
          </cell>
          <cell r="W125">
            <v>203.48117905415859</v>
          </cell>
          <cell r="X125">
            <v>198.33905539575025</v>
          </cell>
          <cell r="Y125">
            <v>193.19693173734191</v>
          </cell>
          <cell r="Z125">
            <v>188.05480807893358</v>
          </cell>
          <cell r="AA125">
            <v>182.91268442052524</v>
          </cell>
          <cell r="AB125">
            <v>177.7705607621169</v>
          </cell>
          <cell r="AC125">
            <v>172.62843710370856</v>
          </cell>
          <cell r="AD125">
            <v>167.48631344530017</v>
          </cell>
          <cell r="AE125">
            <v>148.09316136216015</v>
          </cell>
          <cell r="AF125">
            <v>128.70000927902012</v>
          </cell>
          <cell r="AG125">
            <v>109.3068571958801</v>
          </cell>
          <cell r="AH125">
            <v>89.913705112740075</v>
          </cell>
          <cell r="AI125">
            <v>70.520553029600052</v>
          </cell>
          <cell r="AJ125">
            <v>51.127400946460035</v>
          </cell>
        </row>
        <row r="126">
          <cell r="D126" t="str">
            <v>GrampianDermatology</v>
          </cell>
          <cell r="E126" t="str">
            <v>D. Dermatology</v>
          </cell>
          <cell r="F126">
            <v>1567</v>
          </cell>
          <cell r="G126">
            <v>1523.9272773980254</v>
          </cell>
          <cell r="H126">
            <v>1480.8545547960507</v>
          </cell>
          <cell r="I126">
            <v>1437.7818321940761</v>
          </cell>
          <cell r="J126">
            <v>1394.7091095921014</v>
          </cell>
          <cell r="K126">
            <v>1351.6363869901268</v>
          </cell>
          <cell r="L126">
            <v>1308.5636643881521</v>
          </cell>
          <cell r="M126">
            <v>1265.4909417861775</v>
          </cell>
          <cell r="N126">
            <v>1222.4182191842028</v>
          </cell>
          <cell r="O126">
            <v>1179.3454965822282</v>
          </cell>
          <cell r="P126">
            <v>1136.2727739802535</v>
          </cell>
          <cell r="Q126">
            <v>1093.2000513782789</v>
          </cell>
          <cell r="R126">
            <v>1050.1273287763036</v>
          </cell>
          <cell r="S126">
            <v>1026.5667797332455</v>
          </cell>
          <cell r="T126">
            <v>1003.0062306901874</v>
          </cell>
          <cell r="U126">
            <v>979.44568164712928</v>
          </cell>
          <cell r="V126">
            <v>955.88513260407115</v>
          </cell>
          <cell r="W126">
            <v>932.32458356101301</v>
          </cell>
          <cell r="X126">
            <v>908.76403451795488</v>
          </cell>
          <cell r="Y126">
            <v>885.20348547489675</v>
          </cell>
          <cell r="Z126">
            <v>861.64293643183862</v>
          </cell>
          <cell r="AA126">
            <v>838.08238738878049</v>
          </cell>
          <cell r="AB126">
            <v>814.52183834572236</v>
          </cell>
          <cell r="AC126">
            <v>790.96128930266423</v>
          </cell>
          <cell r="AD126">
            <v>767.40074025960632</v>
          </cell>
          <cell r="AE126">
            <v>678.543812440073</v>
          </cell>
          <cell r="AF126">
            <v>589.68688462053967</v>
          </cell>
          <cell r="AG126">
            <v>500.82995680100629</v>
          </cell>
          <cell r="AH126">
            <v>411.97302898147291</v>
          </cell>
          <cell r="AI126">
            <v>323.11610116193953</v>
          </cell>
          <cell r="AJ126">
            <v>234.25917334240609</v>
          </cell>
        </row>
        <row r="127">
          <cell r="D127" t="str">
            <v>GrampianDiabetes/Endocrinology</v>
          </cell>
          <cell r="E127" t="str">
            <v>E. Diabetes/Endocrinology</v>
          </cell>
          <cell r="F127">
            <v>6</v>
          </cell>
          <cell r="G127">
            <v>5.8350757271143276</v>
          </cell>
          <cell r="H127">
            <v>5.6701514542286553</v>
          </cell>
          <cell r="I127">
            <v>5.5052271813429829</v>
          </cell>
          <cell r="J127">
            <v>5.3403029084573106</v>
          </cell>
          <cell r="K127">
            <v>5.1753786355716382</v>
          </cell>
          <cell r="L127">
            <v>5.0104543626859659</v>
          </cell>
          <cell r="M127">
            <v>4.8455300898002935</v>
          </cell>
          <cell r="N127">
            <v>4.6806058169146212</v>
          </cell>
          <cell r="O127">
            <v>4.5156815440289488</v>
          </cell>
          <cell r="P127">
            <v>4.3507572711432765</v>
          </cell>
          <cell r="Q127">
            <v>4.1858329982576041</v>
          </cell>
          <cell r="R127">
            <v>4.0209087253719344</v>
          </cell>
          <cell r="S127">
            <v>3.9306960296103846</v>
          </cell>
          <cell r="T127">
            <v>3.8404833338488347</v>
          </cell>
          <cell r="U127">
            <v>3.7502706380872848</v>
          </cell>
          <cell r="V127">
            <v>3.6600579423257349</v>
          </cell>
          <cell r="W127">
            <v>3.569845246564185</v>
          </cell>
          <cell r="X127">
            <v>3.4796325508026351</v>
          </cell>
          <cell r="Y127">
            <v>3.3894198550410852</v>
          </cell>
          <cell r="Z127">
            <v>3.2992071592795353</v>
          </cell>
          <cell r="AA127">
            <v>3.2089944635179855</v>
          </cell>
          <cell r="AB127">
            <v>3.1187817677564356</v>
          </cell>
          <cell r="AC127">
            <v>3.0285690719948857</v>
          </cell>
          <cell r="AD127">
            <v>2.9383563762333367</v>
          </cell>
          <cell r="AE127">
            <v>2.5981256379326343</v>
          </cell>
          <cell r="AF127">
            <v>2.2578948996319319</v>
          </cell>
          <cell r="AG127">
            <v>1.9176641613312297</v>
          </cell>
          <cell r="AH127">
            <v>1.5774334230305276</v>
          </cell>
          <cell r="AI127">
            <v>1.2372026847298254</v>
          </cell>
          <cell r="AJ127">
            <v>0.89697194642912348</v>
          </cell>
        </row>
        <row r="128">
          <cell r="D128" t="str">
            <v>GrampianENT</v>
          </cell>
          <cell r="E128" t="str">
            <v>F. ENT</v>
          </cell>
          <cell r="F128">
            <v>737</v>
          </cell>
          <cell r="G128">
            <v>716.74180181387658</v>
          </cell>
          <cell r="H128">
            <v>696.48360362775315</v>
          </cell>
          <cell r="I128">
            <v>676.22540544162973</v>
          </cell>
          <cell r="J128">
            <v>655.96720725550631</v>
          </cell>
          <cell r="K128">
            <v>635.70900906938289</v>
          </cell>
          <cell r="L128">
            <v>615.45081088325946</v>
          </cell>
          <cell r="M128">
            <v>595.19261269713604</v>
          </cell>
          <cell r="N128">
            <v>574.93441451101262</v>
          </cell>
          <cell r="O128">
            <v>554.6762163248892</v>
          </cell>
          <cell r="P128">
            <v>534.41801813876577</v>
          </cell>
          <cell r="Q128">
            <v>514.15981995264235</v>
          </cell>
          <cell r="R128">
            <v>493.90162176651927</v>
          </cell>
          <cell r="S128">
            <v>482.82049563714224</v>
          </cell>
          <cell r="T128">
            <v>471.73936950776522</v>
          </cell>
          <cell r="U128">
            <v>460.65824337838819</v>
          </cell>
          <cell r="V128">
            <v>449.57711724901117</v>
          </cell>
          <cell r="W128">
            <v>438.49599111963414</v>
          </cell>
          <cell r="X128">
            <v>427.41486499025712</v>
          </cell>
          <cell r="Y128">
            <v>416.33373886088009</v>
          </cell>
          <cell r="Z128">
            <v>405.25261273150306</v>
          </cell>
          <cell r="AA128">
            <v>394.17148660212604</v>
          </cell>
          <cell r="AB128">
            <v>383.09036047274901</v>
          </cell>
          <cell r="AC128">
            <v>372.00923434337199</v>
          </cell>
          <cell r="AD128">
            <v>360.92810821399485</v>
          </cell>
          <cell r="AE128">
            <v>319.13643252605857</v>
          </cell>
          <cell r="AF128">
            <v>277.34475683812229</v>
          </cell>
          <cell r="AG128">
            <v>235.55308115018605</v>
          </cell>
          <cell r="AH128">
            <v>193.7614054622498</v>
          </cell>
          <cell r="AI128">
            <v>151.96972977431355</v>
          </cell>
          <cell r="AJ128">
            <v>110.17805408637733</v>
          </cell>
        </row>
        <row r="129">
          <cell r="D129" t="str">
            <v>GrampianGastroenterology</v>
          </cell>
          <cell r="E129" t="str">
            <v>G. Gastroenterology</v>
          </cell>
          <cell r="F129">
            <v>110</v>
          </cell>
          <cell r="G129">
            <v>106.97638833042934</v>
          </cell>
          <cell r="H129">
            <v>103.95277666085869</v>
          </cell>
          <cell r="I129">
            <v>100.92916499128803</v>
          </cell>
          <cell r="J129">
            <v>97.905553321717377</v>
          </cell>
          <cell r="K129">
            <v>94.881941652146722</v>
          </cell>
          <cell r="L129">
            <v>91.858329982576066</v>
          </cell>
          <cell r="M129">
            <v>88.834718313005411</v>
          </cell>
          <cell r="N129">
            <v>85.811106643434755</v>
          </cell>
          <cell r="O129">
            <v>82.787494973864099</v>
          </cell>
          <cell r="P129">
            <v>79.763883304293444</v>
          </cell>
          <cell r="Q129">
            <v>76.740271634722788</v>
          </cell>
          <cell r="R129">
            <v>73.716659965152132</v>
          </cell>
          <cell r="S129">
            <v>72.062760542857049</v>
          </cell>
          <cell r="T129">
            <v>70.408861120561966</v>
          </cell>
          <cell r="U129">
            <v>68.754961698266882</v>
          </cell>
          <cell r="V129">
            <v>67.101062275971799</v>
          </cell>
          <cell r="W129">
            <v>65.447162853676716</v>
          </cell>
          <cell r="X129">
            <v>63.793263431381632</v>
          </cell>
          <cell r="Y129">
            <v>62.139364009086549</v>
          </cell>
          <cell r="Z129">
            <v>60.485464586791466</v>
          </cell>
          <cell r="AA129">
            <v>58.831565164496382</v>
          </cell>
          <cell r="AB129">
            <v>57.177665742201299</v>
          </cell>
          <cell r="AC129">
            <v>55.523766319906215</v>
          </cell>
          <cell r="AD129">
            <v>53.869866897611168</v>
          </cell>
          <cell r="AE129">
            <v>47.632303362098298</v>
          </cell>
          <cell r="AF129">
            <v>41.394739826585422</v>
          </cell>
          <cell r="AG129">
            <v>35.157176291072545</v>
          </cell>
          <cell r="AH129">
            <v>28.919612755559672</v>
          </cell>
          <cell r="AI129">
            <v>22.6820492200468</v>
          </cell>
          <cell r="AJ129">
            <v>16.44448568453393</v>
          </cell>
        </row>
        <row r="130">
          <cell r="D130" t="str">
            <v>GrampianGeneral Medicine</v>
          </cell>
          <cell r="E130" t="str">
            <v>H. General Medicine</v>
          </cell>
          <cell r="F130">
            <v>1</v>
          </cell>
          <cell r="G130">
            <v>0.97251262118572135</v>
          </cell>
          <cell r="H130">
            <v>0.9450252423714427</v>
          </cell>
          <cell r="I130">
            <v>0.91753786355716405</v>
          </cell>
          <cell r="J130">
            <v>0.89005048474288539</v>
          </cell>
          <cell r="K130">
            <v>0.86256310592860674</v>
          </cell>
          <cell r="L130">
            <v>0.83507572711432809</v>
          </cell>
          <cell r="M130">
            <v>0.80758834830004944</v>
          </cell>
          <cell r="N130">
            <v>0.78010096948577079</v>
          </cell>
          <cell r="O130">
            <v>0.75261359067149214</v>
          </cell>
          <cell r="P130">
            <v>0.72512621185721349</v>
          </cell>
          <cell r="Q130">
            <v>0.69763883304293484</v>
          </cell>
          <cell r="R130">
            <v>0.67015145422865574</v>
          </cell>
          <cell r="S130">
            <v>0.65511600493506406</v>
          </cell>
          <cell r="T130">
            <v>0.64008055564147237</v>
          </cell>
          <cell r="U130">
            <v>0.62504510634788069</v>
          </cell>
          <cell r="V130">
            <v>0.610009657054289</v>
          </cell>
          <cell r="W130">
            <v>0.59497420776069732</v>
          </cell>
          <cell r="X130">
            <v>0.57993875846710563</v>
          </cell>
          <cell r="Y130">
            <v>0.56490330917351395</v>
          </cell>
          <cell r="Z130">
            <v>0.54986785987992226</v>
          </cell>
          <cell r="AA130">
            <v>0.53483241058633058</v>
          </cell>
          <cell r="AB130">
            <v>0.51979696129273889</v>
          </cell>
          <cell r="AC130">
            <v>0.50476151199914721</v>
          </cell>
          <cell r="AD130">
            <v>0.48972606270555608</v>
          </cell>
          <cell r="AE130">
            <v>0.43302093965543903</v>
          </cell>
          <cell r="AF130">
            <v>0.37631581660532198</v>
          </cell>
          <cell r="AG130">
            <v>0.31961069355520494</v>
          </cell>
          <cell r="AH130">
            <v>0.26290557050508789</v>
          </cell>
          <cell r="AI130">
            <v>0.20620044745497088</v>
          </cell>
          <cell r="AJ130">
            <v>0.14949532440485391</v>
          </cell>
        </row>
        <row r="131">
          <cell r="D131" t="str">
            <v>GrampianGeneral Surgery (inc Vascular)</v>
          </cell>
          <cell r="E131" t="str">
            <v>I. General Surgery (inc Vascular)</v>
          </cell>
          <cell r="F131">
            <v>693</v>
          </cell>
          <cell r="G131">
            <v>673.95124648170486</v>
          </cell>
          <cell r="H131">
            <v>654.90249296340971</v>
          </cell>
          <cell r="I131">
            <v>635.85373944511457</v>
          </cell>
          <cell r="J131">
            <v>616.80498592681943</v>
          </cell>
          <cell r="K131">
            <v>597.75623240852428</v>
          </cell>
          <cell r="L131">
            <v>578.70747889022914</v>
          </cell>
          <cell r="M131">
            <v>559.658725371934</v>
          </cell>
          <cell r="N131">
            <v>540.60997185363885</v>
          </cell>
          <cell r="O131">
            <v>521.56121833534371</v>
          </cell>
          <cell r="P131">
            <v>502.51246481704857</v>
          </cell>
          <cell r="Q131">
            <v>483.46371129875342</v>
          </cell>
          <cell r="R131">
            <v>464.41495778045845</v>
          </cell>
          <cell r="S131">
            <v>453.99539141999946</v>
          </cell>
          <cell r="T131">
            <v>443.57582505954048</v>
          </cell>
          <cell r="U131">
            <v>433.15625869908149</v>
          </cell>
          <cell r="V131">
            <v>422.7366923386225</v>
          </cell>
          <cell r="W131">
            <v>412.31712597816352</v>
          </cell>
          <cell r="X131">
            <v>401.89755961770453</v>
          </cell>
          <cell r="Y131">
            <v>391.47799325724554</v>
          </cell>
          <cell r="Z131">
            <v>381.05842689678656</v>
          </cell>
          <cell r="AA131">
            <v>370.63886053632757</v>
          </cell>
          <cell r="AB131">
            <v>360.21929417586858</v>
          </cell>
          <cell r="AC131">
            <v>349.7997278154096</v>
          </cell>
          <cell r="AD131">
            <v>339.38016145495038</v>
          </cell>
          <cell r="AE131">
            <v>300.08351118121925</v>
          </cell>
          <cell r="AF131">
            <v>260.78686090748818</v>
          </cell>
          <cell r="AG131">
            <v>221.49021063375707</v>
          </cell>
          <cell r="AH131">
            <v>182.19356036002597</v>
          </cell>
          <cell r="AI131">
            <v>142.89691008629487</v>
          </cell>
          <cell r="AJ131">
            <v>103.60025981256376</v>
          </cell>
        </row>
        <row r="132">
          <cell r="D132" t="str">
            <v>GrampianGynaecology</v>
          </cell>
          <cell r="E132" t="str">
            <v>J. Gynaecology</v>
          </cell>
          <cell r="F132">
            <v>1231</v>
          </cell>
          <cell r="G132">
            <v>1197.163036679623</v>
          </cell>
          <cell r="H132">
            <v>1163.326073359246</v>
          </cell>
          <cell r="I132">
            <v>1129.4891100388691</v>
          </cell>
          <cell r="J132">
            <v>1095.6521467184921</v>
          </cell>
          <cell r="K132">
            <v>1061.8151833981151</v>
          </cell>
          <cell r="L132">
            <v>1027.9782200777381</v>
          </cell>
          <cell r="M132">
            <v>994.14125675736102</v>
          </cell>
          <cell r="N132">
            <v>960.30429343698393</v>
          </cell>
          <cell r="O132">
            <v>926.46733011660683</v>
          </cell>
          <cell r="P132">
            <v>892.63036679622974</v>
          </cell>
          <cell r="Q132">
            <v>858.79340347585264</v>
          </cell>
          <cell r="R132">
            <v>824.95644015547521</v>
          </cell>
          <cell r="S132">
            <v>806.44780207506392</v>
          </cell>
          <cell r="T132">
            <v>787.93916399465263</v>
          </cell>
          <cell r="U132">
            <v>769.43052591424134</v>
          </cell>
          <cell r="V132">
            <v>750.92188783383006</v>
          </cell>
          <cell r="W132">
            <v>732.41324975341877</v>
          </cell>
          <cell r="X132">
            <v>713.90461167300748</v>
          </cell>
          <cell r="Y132">
            <v>695.39597359259619</v>
          </cell>
          <cell r="Z132">
            <v>676.8873355121849</v>
          </cell>
          <cell r="AA132">
            <v>658.37869743177362</v>
          </cell>
          <cell r="AB132">
            <v>639.87005935136233</v>
          </cell>
          <cell r="AC132">
            <v>621.36142127095104</v>
          </cell>
          <cell r="AD132">
            <v>602.85278319053953</v>
          </cell>
          <cell r="AE132">
            <v>533.04877671584541</v>
          </cell>
          <cell r="AF132">
            <v>463.24477024115134</v>
          </cell>
          <cell r="AG132">
            <v>393.44076376645728</v>
          </cell>
          <cell r="AH132">
            <v>323.63675729176322</v>
          </cell>
          <cell r="AI132">
            <v>253.83275081706915</v>
          </cell>
          <cell r="AJ132">
            <v>184.02874434237518</v>
          </cell>
        </row>
        <row r="133">
          <cell r="D133" t="str">
            <v>GrampianNeurology</v>
          </cell>
          <cell r="E133" t="str">
            <v>K. Neurology</v>
          </cell>
          <cell r="F133">
            <v>977</v>
          </cell>
          <cell r="G133">
            <v>950.14483089844975</v>
          </cell>
          <cell r="H133">
            <v>923.28966179689951</v>
          </cell>
          <cell r="I133">
            <v>896.43449269534926</v>
          </cell>
          <cell r="J133">
            <v>869.57932359379902</v>
          </cell>
          <cell r="K133">
            <v>842.72415449224877</v>
          </cell>
          <cell r="L133">
            <v>815.86898539069853</v>
          </cell>
          <cell r="M133">
            <v>789.01381628914828</v>
          </cell>
          <cell r="N133">
            <v>762.15864718759804</v>
          </cell>
          <cell r="O133">
            <v>735.30347808604779</v>
          </cell>
          <cell r="P133">
            <v>708.44830898449754</v>
          </cell>
          <cell r="Q133">
            <v>681.5931398829473</v>
          </cell>
          <cell r="R133">
            <v>654.73797078139671</v>
          </cell>
          <cell r="S133">
            <v>640.04833682155765</v>
          </cell>
          <cell r="T133">
            <v>625.3587028617186</v>
          </cell>
          <cell r="U133">
            <v>610.66906890187954</v>
          </cell>
          <cell r="V133">
            <v>595.97943494204048</v>
          </cell>
          <cell r="W133">
            <v>581.28980098220143</v>
          </cell>
          <cell r="X133">
            <v>566.60016702236237</v>
          </cell>
          <cell r="Y133">
            <v>551.91053306252331</v>
          </cell>
          <cell r="Z133">
            <v>537.22089910268426</v>
          </cell>
          <cell r="AA133">
            <v>522.5312651428452</v>
          </cell>
          <cell r="AB133">
            <v>507.84163118300614</v>
          </cell>
          <cell r="AC133">
            <v>493.15199722316709</v>
          </cell>
          <cell r="AD133">
            <v>478.46236326332831</v>
          </cell>
          <cell r="AE133">
            <v>423.06145804336398</v>
          </cell>
          <cell r="AF133">
            <v>367.66055282339966</v>
          </cell>
          <cell r="AG133">
            <v>312.25964760343533</v>
          </cell>
          <cell r="AH133">
            <v>256.858742383471</v>
          </cell>
          <cell r="AI133">
            <v>201.45783716350667</v>
          </cell>
          <cell r="AJ133">
            <v>146.05693194354228</v>
          </cell>
        </row>
        <row r="134">
          <cell r="D134" t="str">
            <v>GrampianNeurosurgery</v>
          </cell>
          <cell r="E134" t="str">
            <v>L. Neurosurgery</v>
          </cell>
          <cell r="F134">
            <v>57</v>
          </cell>
          <cell r="G134">
            <v>55.433219407586115</v>
          </cell>
          <cell r="H134">
            <v>53.866438815172231</v>
          </cell>
          <cell r="I134">
            <v>52.299658222758346</v>
          </cell>
          <cell r="J134">
            <v>50.732877630344461</v>
          </cell>
          <cell r="K134">
            <v>49.166097037930577</v>
          </cell>
          <cell r="L134">
            <v>47.599316445516692</v>
          </cell>
          <cell r="M134">
            <v>46.032535853102807</v>
          </cell>
          <cell r="N134">
            <v>44.465755260688923</v>
          </cell>
          <cell r="O134">
            <v>42.898974668275038</v>
          </cell>
          <cell r="P134">
            <v>41.332194075861153</v>
          </cell>
          <cell r="Q134">
            <v>39.765413483447269</v>
          </cell>
          <cell r="R134">
            <v>38.198632891033377</v>
          </cell>
          <cell r="S134">
            <v>37.341612281298652</v>
          </cell>
          <cell r="T134">
            <v>36.484591671563926</v>
          </cell>
          <cell r="U134">
            <v>35.627571061829201</v>
          </cell>
          <cell r="V134">
            <v>34.770550452094476</v>
          </cell>
          <cell r="W134">
            <v>33.91352984235975</v>
          </cell>
          <cell r="X134">
            <v>33.056509232625025</v>
          </cell>
          <cell r="Y134">
            <v>32.1994886228903</v>
          </cell>
          <cell r="Z134">
            <v>31.342468013155575</v>
          </cell>
          <cell r="AA134">
            <v>30.485447403420849</v>
          </cell>
          <cell r="AB134">
            <v>29.628426793686124</v>
          </cell>
          <cell r="AC134">
            <v>28.771406183951399</v>
          </cell>
          <cell r="AD134">
            <v>27.914385574216695</v>
          </cell>
          <cell r="AE134">
            <v>24.682193560360023</v>
          </cell>
          <cell r="AF134">
            <v>21.450001546503351</v>
          </cell>
          <cell r="AG134">
            <v>18.21780953264668</v>
          </cell>
          <cell r="AH134">
            <v>14.98561751879001</v>
          </cell>
          <cell r="AI134">
            <v>11.75342550493334</v>
          </cell>
          <cell r="AJ134">
            <v>8.5212334910766732</v>
          </cell>
        </row>
        <row r="135">
          <cell r="D135" t="str">
            <v>GrampianOphthalmology</v>
          </cell>
          <cell r="E135" t="str">
            <v>M. Ophthalmology</v>
          </cell>
          <cell r="F135">
            <v>1656</v>
          </cell>
          <cell r="G135">
            <v>1610.4809006835544</v>
          </cell>
          <cell r="H135">
            <v>1564.9618013671088</v>
          </cell>
          <cell r="I135">
            <v>1519.4427020506632</v>
          </cell>
          <cell r="J135">
            <v>1473.9236027342176</v>
          </cell>
          <cell r="K135">
            <v>1428.404503417772</v>
          </cell>
          <cell r="L135">
            <v>1382.8854041013265</v>
          </cell>
          <cell r="M135">
            <v>1337.3663047848809</v>
          </cell>
          <cell r="N135">
            <v>1291.8472054684353</v>
          </cell>
          <cell r="O135">
            <v>1246.3281061519897</v>
          </cell>
          <cell r="P135">
            <v>1200.8090068355441</v>
          </cell>
          <cell r="Q135">
            <v>1155.2899075190985</v>
          </cell>
          <cell r="R135">
            <v>1109.7708082026538</v>
          </cell>
          <cell r="S135">
            <v>1084.8721041724662</v>
          </cell>
          <cell r="T135">
            <v>1059.9734001422785</v>
          </cell>
          <cell r="U135">
            <v>1035.0746961120908</v>
          </cell>
          <cell r="V135">
            <v>1010.175992081903</v>
          </cell>
          <cell r="W135">
            <v>985.27728805171523</v>
          </cell>
          <cell r="X135">
            <v>960.37858402152744</v>
          </cell>
          <cell r="Y135">
            <v>935.47987999133966</v>
          </cell>
          <cell r="Z135">
            <v>910.58117596115187</v>
          </cell>
          <cell r="AA135">
            <v>885.68247193096408</v>
          </cell>
          <cell r="AB135">
            <v>860.7837679007763</v>
          </cell>
          <cell r="AC135">
            <v>835.88506387058851</v>
          </cell>
          <cell r="AD135">
            <v>810.98635984040084</v>
          </cell>
          <cell r="AE135">
            <v>717.08267606940706</v>
          </cell>
          <cell r="AF135">
            <v>623.17899229841328</v>
          </cell>
          <cell r="AG135">
            <v>529.2753085274195</v>
          </cell>
          <cell r="AH135">
            <v>435.37162475642572</v>
          </cell>
          <cell r="AI135">
            <v>341.46794098543194</v>
          </cell>
          <cell r="AJ135">
            <v>247.56425721443807</v>
          </cell>
        </row>
        <row r="136">
          <cell r="D136" t="str">
            <v>GrampianOral &amp; Maxillofacial Surgery</v>
          </cell>
          <cell r="E136" t="str">
            <v>N. Oral &amp; Maxillofacial Surgery</v>
          </cell>
          <cell r="F136">
            <v>2035</v>
          </cell>
          <cell r="G136">
            <v>1979.063184112943</v>
          </cell>
          <cell r="H136">
            <v>1923.1263682258859</v>
          </cell>
          <cell r="I136">
            <v>1867.1895523388289</v>
          </cell>
          <cell r="J136">
            <v>1811.2527364517719</v>
          </cell>
          <cell r="K136">
            <v>1755.3159205647148</v>
          </cell>
          <cell r="L136">
            <v>1699.3791046776578</v>
          </cell>
          <cell r="M136">
            <v>1643.4422887906007</v>
          </cell>
          <cell r="N136">
            <v>1587.5054729035437</v>
          </cell>
          <cell r="O136">
            <v>1531.5686570164867</v>
          </cell>
          <cell r="P136">
            <v>1475.6318411294296</v>
          </cell>
          <cell r="Q136">
            <v>1419.6950252423726</v>
          </cell>
          <cell r="R136">
            <v>1363.7582093553144</v>
          </cell>
          <cell r="S136">
            <v>1333.1610700428555</v>
          </cell>
          <cell r="T136">
            <v>1302.5639307303966</v>
          </cell>
          <cell r="U136">
            <v>1271.9667914179377</v>
          </cell>
          <cell r="V136">
            <v>1241.3696521054787</v>
          </cell>
          <cell r="W136">
            <v>1210.7725127930198</v>
          </cell>
          <cell r="X136">
            <v>1180.1753734805609</v>
          </cell>
          <cell r="Y136">
            <v>1149.578234168102</v>
          </cell>
          <cell r="Z136">
            <v>1118.9810948556431</v>
          </cell>
          <cell r="AA136">
            <v>1088.3839555431841</v>
          </cell>
          <cell r="AB136">
            <v>1057.7868162307252</v>
          </cell>
          <cell r="AC136">
            <v>1027.1896769182663</v>
          </cell>
          <cell r="AD136">
            <v>996.59253760580657</v>
          </cell>
          <cell r="AE136">
            <v>881.19761219881843</v>
          </cell>
          <cell r="AF136">
            <v>765.8026867918303</v>
          </cell>
          <cell r="AG136">
            <v>650.40776138484216</v>
          </cell>
          <cell r="AH136">
            <v>535.01283597785402</v>
          </cell>
          <cell r="AI136">
            <v>419.61791057086589</v>
          </cell>
          <cell r="AJ136">
            <v>304.22298516387769</v>
          </cell>
        </row>
        <row r="137">
          <cell r="D137" t="str">
            <v>GrampianOral Surgery</v>
          </cell>
          <cell r="E137" t="str">
            <v>O. Oral Surgery</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row>
        <row r="138">
          <cell r="D138" t="str">
            <v>GrampianOrthodontics</v>
          </cell>
          <cell r="E138" t="str">
            <v>P. Orthodontics</v>
          </cell>
          <cell r="F138">
            <v>11</v>
          </cell>
          <cell r="G138">
            <v>10.697638833042934</v>
          </cell>
          <cell r="H138">
            <v>10.395277666085867</v>
          </cell>
          <cell r="I138">
            <v>10.092916499128801</v>
          </cell>
          <cell r="J138">
            <v>9.7905553321717349</v>
          </cell>
          <cell r="K138">
            <v>9.4881941652146686</v>
          </cell>
          <cell r="L138">
            <v>9.1858329982576024</v>
          </cell>
          <cell r="M138">
            <v>8.8834718313005361</v>
          </cell>
          <cell r="N138">
            <v>8.5811106643434698</v>
          </cell>
          <cell r="O138">
            <v>8.2787494973864035</v>
          </cell>
          <cell r="P138">
            <v>7.9763883304293381</v>
          </cell>
          <cell r="Q138">
            <v>7.6740271634722728</v>
          </cell>
          <cell r="R138">
            <v>7.3716659965152136</v>
          </cell>
          <cell r="S138">
            <v>7.2062760542857056</v>
          </cell>
          <cell r="T138">
            <v>7.0408861120561976</v>
          </cell>
          <cell r="U138">
            <v>6.8754961698266897</v>
          </cell>
          <cell r="V138">
            <v>6.7101062275971817</v>
          </cell>
          <cell r="W138">
            <v>6.5447162853676737</v>
          </cell>
          <cell r="X138">
            <v>6.3793263431381657</v>
          </cell>
          <cell r="Y138">
            <v>6.2139364009086577</v>
          </cell>
          <cell r="Z138">
            <v>6.0485464586791498</v>
          </cell>
          <cell r="AA138">
            <v>5.8831565164496418</v>
          </cell>
          <cell r="AB138">
            <v>5.7177665742201338</v>
          </cell>
          <cell r="AC138">
            <v>5.5523766319906258</v>
          </cell>
          <cell r="AD138">
            <v>5.3869866897611169</v>
          </cell>
          <cell r="AE138">
            <v>4.7632303362098298</v>
          </cell>
          <cell r="AF138">
            <v>4.1394739826585427</v>
          </cell>
          <cell r="AG138">
            <v>3.5157176291072556</v>
          </cell>
          <cell r="AH138">
            <v>2.8919612755559685</v>
          </cell>
          <cell r="AI138">
            <v>2.2682049220046814</v>
          </cell>
          <cell r="AJ138">
            <v>1.6444485684533929</v>
          </cell>
        </row>
        <row r="139">
          <cell r="D139" t="str">
            <v>GrampianPain Management</v>
          </cell>
          <cell r="E139" t="str">
            <v>Q. Pain Management</v>
          </cell>
          <cell r="F139">
            <v>471</v>
          </cell>
          <cell r="G139">
            <v>458.05344457847474</v>
          </cell>
          <cell r="H139">
            <v>445.10688915694948</v>
          </cell>
          <cell r="I139">
            <v>432.16033373542422</v>
          </cell>
          <cell r="J139">
            <v>419.21377831389896</v>
          </cell>
          <cell r="K139">
            <v>406.2672228923737</v>
          </cell>
          <cell r="L139">
            <v>393.32066747084843</v>
          </cell>
          <cell r="M139">
            <v>380.37411204932317</v>
          </cell>
          <cell r="N139">
            <v>367.42755662779791</v>
          </cell>
          <cell r="O139">
            <v>354.48100120627265</v>
          </cell>
          <cell r="P139">
            <v>341.53444578474739</v>
          </cell>
          <cell r="Q139">
            <v>328.58789036322213</v>
          </cell>
          <cell r="R139">
            <v>315.64133494169687</v>
          </cell>
          <cell r="S139">
            <v>308.55963832441523</v>
          </cell>
          <cell r="T139">
            <v>301.4779417071336</v>
          </cell>
          <cell r="U139">
            <v>294.39624508985196</v>
          </cell>
          <cell r="V139">
            <v>287.31454847257032</v>
          </cell>
          <cell r="W139">
            <v>280.23285185528869</v>
          </cell>
          <cell r="X139">
            <v>273.15115523800705</v>
          </cell>
          <cell r="Y139">
            <v>266.06945862072541</v>
          </cell>
          <cell r="Z139">
            <v>258.98776200344378</v>
          </cell>
          <cell r="AA139">
            <v>251.90606538616211</v>
          </cell>
          <cell r="AB139">
            <v>244.82436876888045</v>
          </cell>
          <cell r="AC139">
            <v>237.74267215159878</v>
          </cell>
          <cell r="AD139">
            <v>230.66097553431692</v>
          </cell>
          <cell r="AE139">
            <v>203.95286257771181</v>
          </cell>
          <cell r="AF139">
            <v>177.24474962110668</v>
          </cell>
          <cell r="AG139">
            <v>150.53663666450154</v>
          </cell>
          <cell r="AH139">
            <v>123.82852370789642</v>
          </cell>
          <cell r="AI139">
            <v>97.120410751291303</v>
          </cell>
          <cell r="AJ139">
            <v>70.412297794686197</v>
          </cell>
        </row>
        <row r="140">
          <cell r="D140" t="str">
            <v>GrampianPlastic Surgery</v>
          </cell>
          <cell r="E140" t="str">
            <v>R. Plastic Surgery</v>
          </cell>
          <cell r="F140">
            <v>409</v>
          </cell>
          <cell r="G140">
            <v>397.75766206496002</v>
          </cell>
          <cell r="H140">
            <v>386.51532412992003</v>
          </cell>
          <cell r="I140">
            <v>375.27298619488005</v>
          </cell>
          <cell r="J140">
            <v>364.03064825984006</v>
          </cell>
          <cell r="K140">
            <v>352.78831032480008</v>
          </cell>
          <cell r="L140">
            <v>341.5459723897601</v>
          </cell>
          <cell r="M140">
            <v>330.30363445472011</v>
          </cell>
          <cell r="N140">
            <v>319.06129651968013</v>
          </cell>
          <cell r="O140">
            <v>307.81895858464014</v>
          </cell>
          <cell r="P140">
            <v>296.57662064960016</v>
          </cell>
          <cell r="Q140">
            <v>285.33428271456017</v>
          </cell>
          <cell r="R140">
            <v>274.09194477952019</v>
          </cell>
          <cell r="S140">
            <v>267.94244601844122</v>
          </cell>
          <cell r="T140">
            <v>261.79294725736224</v>
          </cell>
          <cell r="U140">
            <v>255.64344849628327</v>
          </cell>
          <cell r="V140">
            <v>249.4939497352043</v>
          </cell>
          <cell r="W140">
            <v>243.34445097412532</v>
          </cell>
          <cell r="X140">
            <v>237.19495221304635</v>
          </cell>
          <cell r="Y140">
            <v>231.04545345196738</v>
          </cell>
          <cell r="Z140">
            <v>224.8959546908884</v>
          </cell>
          <cell r="AA140">
            <v>218.74645592980943</v>
          </cell>
          <cell r="AB140">
            <v>212.59695716873046</v>
          </cell>
          <cell r="AC140">
            <v>206.44745840765148</v>
          </cell>
          <cell r="AD140">
            <v>200.29795964657242</v>
          </cell>
          <cell r="AE140">
            <v>177.10556431907457</v>
          </cell>
          <cell r="AF140">
            <v>153.9131689915767</v>
          </cell>
          <cell r="AG140">
            <v>130.72077366407882</v>
          </cell>
          <cell r="AH140">
            <v>107.52837833658096</v>
          </cell>
          <cell r="AI140">
            <v>84.335983009083094</v>
          </cell>
          <cell r="AJ140">
            <v>61.143587681585252</v>
          </cell>
        </row>
        <row r="141">
          <cell r="D141" t="str">
            <v>GrampianRespiratory Medicine</v>
          </cell>
          <cell r="E141" t="str">
            <v>S. Respiratory Medicine</v>
          </cell>
          <cell r="F141">
            <v>272</v>
          </cell>
          <cell r="G141">
            <v>264.52343296251621</v>
          </cell>
          <cell r="H141">
            <v>257.04686592503242</v>
          </cell>
          <cell r="I141">
            <v>249.57029888754863</v>
          </cell>
          <cell r="J141">
            <v>242.09373185006484</v>
          </cell>
          <cell r="K141">
            <v>234.61716481258105</v>
          </cell>
          <cell r="L141">
            <v>227.14059777509726</v>
          </cell>
          <cell r="M141">
            <v>219.66403073761347</v>
          </cell>
          <cell r="N141">
            <v>212.18746370012968</v>
          </cell>
          <cell r="O141">
            <v>204.71089666264589</v>
          </cell>
          <cell r="P141">
            <v>197.2343296251621</v>
          </cell>
          <cell r="Q141">
            <v>189.75776258767831</v>
          </cell>
          <cell r="R141">
            <v>182.28119555019435</v>
          </cell>
          <cell r="S141">
            <v>178.19155334233744</v>
          </cell>
          <cell r="T141">
            <v>174.10191113448053</v>
          </cell>
          <cell r="U141">
            <v>170.01226892662362</v>
          </cell>
          <cell r="V141">
            <v>165.92262671876671</v>
          </cell>
          <cell r="W141">
            <v>161.8329845109098</v>
          </cell>
          <cell r="X141">
            <v>157.74334230305288</v>
          </cell>
          <cell r="Y141">
            <v>153.65370009519597</v>
          </cell>
          <cell r="Z141">
            <v>149.56405788733906</v>
          </cell>
          <cell r="AA141">
            <v>145.47441567948215</v>
          </cell>
          <cell r="AB141">
            <v>141.38477347162524</v>
          </cell>
          <cell r="AC141">
            <v>137.29513126376833</v>
          </cell>
          <cell r="AD141">
            <v>133.20548905591124</v>
          </cell>
          <cell r="AE141">
            <v>117.78169558627941</v>
          </cell>
          <cell r="AF141">
            <v>102.35790211664758</v>
          </cell>
          <cell r="AG141">
            <v>86.934108647015748</v>
          </cell>
          <cell r="AH141">
            <v>71.510315177383916</v>
          </cell>
          <cell r="AI141">
            <v>56.086521707752084</v>
          </cell>
          <cell r="AJ141">
            <v>40.662728238120266</v>
          </cell>
        </row>
        <row r="142">
          <cell r="D142" t="str">
            <v>GrampianRestorative Dentistry</v>
          </cell>
          <cell r="E142" t="str">
            <v>T. Restorative Dentistry</v>
          </cell>
          <cell r="F142">
            <v>87</v>
          </cell>
          <cell r="G142">
            <v>84.608598043157755</v>
          </cell>
          <cell r="H142">
            <v>82.217196086315511</v>
          </cell>
          <cell r="I142">
            <v>79.825794129473266</v>
          </cell>
          <cell r="J142">
            <v>77.434392172631021</v>
          </cell>
          <cell r="K142">
            <v>75.042990215788777</v>
          </cell>
          <cell r="L142">
            <v>72.651588258946532</v>
          </cell>
          <cell r="M142">
            <v>70.260186302104287</v>
          </cell>
          <cell r="N142">
            <v>67.868784345262043</v>
          </cell>
          <cell r="O142">
            <v>65.477382388419798</v>
          </cell>
          <cell r="P142">
            <v>63.085980431577553</v>
          </cell>
          <cell r="Q142">
            <v>60.694578474735309</v>
          </cell>
          <cell r="R142">
            <v>58.30317651789305</v>
          </cell>
          <cell r="S142">
            <v>56.995092429350578</v>
          </cell>
          <cell r="T142">
            <v>55.687008340808106</v>
          </cell>
          <cell r="U142">
            <v>54.378924252265634</v>
          </cell>
          <cell r="V142">
            <v>53.070840163723162</v>
          </cell>
          <cell r="W142">
            <v>51.76275607518069</v>
          </cell>
          <cell r="X142">
            <v>50.454671986638218</v>
          </cell>
          <cell r="Y142">
            <v>49.146587898095746</v>
          </cell>
          <cell r="Z142">
            <v>47.838503809553274</v>
          </cell>
          <cell r="AA142">
            <v>46.530419721010801</v>
          </cell>
          <cell r="AB142">
            <v>45.222335632468329</v>
          </cell>
          <cell r="AC142">
            <v>43.914251543925857</v>
          </cell>
          <cell r="AD142">
            <v>42.606167455383378</v>
          </cell>
          <cell r="AE142">
            <v>37.672821750023196</v>
          </cell>
          <cell r="AF142">
            <v>32.739476044663014</v>
          </cell>
          <cell r="AG142">
            <v>27.806130339302833</v>
          </cell>
          <cell r="AH142">
            <v>22.872784633942651</v>
          </cell>
          <cell r="AI142">
            <v>17.939438928582469</v>
          </cell>
          <cell r="AJ142">
            <v>13.00609322322229</v>
          </cell>
        </row>
        <row r="143">
          <cell r="D143" t="str">
            <v>GrampianRheumatology</v>
          </cell>
          <cell r="E143" t="str">
            <v>U. Rheumatology</v>
          </cell>
          <cell r="F143">
            <v>14</v>
          </cell>
          <cell r="G143">
            <v>13.615176696600098</v>
          </cell>
          <cell r="H143">
            <v>13.230353393200197</v>
          </cell>
          <cell r="I143">
            <v>12.845530089800295</v>
          </cell>
          <cell r="J143">
            <v>12.460706786400394</v>
          </cell>
          <cell r="K143">
            <v>12.075883483000492</v>
          </cell>
          <cell r="L143">
            <v>11.691060179600591</v>
          </cell>
          <cell r="M143">
            <v>11.306236876200689</v>
          </cell>
          <cell r="N143">
            <v>10.921413572800788</v>
          </cell>
          <cell r="O143">
            <v>10.536590269400886</v>
          </cell>
          <cell r="P143">
            <v>10.151766966000984</v>
          </cell>
          <cell r="Q143">
            <v>9.7669436626010828</v>
          </cell>
          <cell r="R143">
            <v>9.3821203592011813</v>
          </cell>
          <cell r="S143">
            <v>9.1716240690908979</v>
          </cell>
          <cell r="T143">
            <v>8.9611277789806145</v>
          </cell>
          <cell r="U143">
            <v>8.7506314888703312</v>
          </cell>
          <cell r="V143">
            <v>8.5401351987600478</v>
          </cell>
          <cell r="W143">
            <v>8.3296389086497644</v>
          </cell>
          <cell r="X143">
            <v>8.119142618539481</v>
          </cell>
          <cell r="Y143">
            <v>7.9086463284291977</v>
          </cell>
          <cell r="Z143">
            <v>7.6981500383189143</v>
          </cell>
          <cell r="AA143">
            <v>7.4876537482086309</v>
          </cell>
          <cell r="AB143">
            <v>7.2771574580983476</v>
          </cell>
          <cell r="AC143">
            <v>7.0666611679880642</v>
          </cell>
          <cell r="AD143">
            <v>6.8561648778777853</v>
          </cell>
          <cell r="AE143">
            <v>6.062293155176147</v>
          </cell>
          <cell r="AF143">
            <v>5.2684214324745087</v>
          </cell>
          <cell r="AG143">
            <v>4.4745497097728704</v>
          </cell>
          <cell r="AH143">
            <v>3.6806779870712321</v>
          </cell>
          <cell r="AI143">
            <v>2.8868062643695938</v>
          </cell>
          <cell r="AJ143">
            <v>2.0929345416679546</v>
          </cell>
        </row>
        <row r="144">
          <cell r="D144" t="str">
            <v>GrampianTrauma &amp; Orthopaedics</v>
          </cell>
          <cell r="E144" t="str">
            <v>V. Trauma &amp; Orthopaedics</v>
          </cell>
          <cell r="F144">
            <v>3921</v>
          </cell>
          <cell r="G144">
            <v>3813.2219876692134</v>
          </cell>
          <cell r="H144">
            <v>3705.4439753384268</v>
          </cell>
          <cell r="I144">
            <v>3597.6659630076401</v>
          </cell>
          <cell r="J144">
            <v>3489.8879506768535</v>
          </cell>
          <cell r="K144">
            <v>3382.1099383460669</v>
          </cell>
          <cell r="L144">
            <v>3274.3319260152803</v>
          </cell>
          <cell r="M144">
            <v>3166.5539136844936</v>
          </cell>
          <cell r="N144">
            <v>3058.775901353707</v>
          </cell>
          <cell r="O144">
            <v>2950.9978890229204</v>
          </cell>
          <cell r="P144">
            <v>2843.2198766921338</v>
          </cell>
          <cell r="Q144">
            <v>2735.4418643613471</v>
          </cell>
          <cell r="R144">
            <v>2627.6638520305592</v>
          </cell>
          <cell r="S144">
            <v>2568.7098553503865</v>
          </cell>
          <cell r="T144">
            <v>2509.7558586702139</v>
          </cell>
          <cell r="U144">
            <v>2450.8018619900413</v>
          </cell>
          <cell r="V144">
            <v>2391.8478653098687</v>
          </cell>
          <cell r="W144">
            <v>2332.893868629696</v>
          </cell>
          <cell r="X144">
            <v>2273.9398719495234</v>
          </cell>
          <cell r="Y144">
            <v>2214.9858752693508</v>
          </cell>
          <cell r="Z144">
            <v>2156.0318785891782</v>
          </cell>
          <cell r="AA144">
            <v>2097.0778819090056</v>
          </cell>
          <cell r="AB144">
            <v>2038.1238852288327</v>
          </cell>
          <cell r="AC144">
            <v>1979.1698885486599</v>
          </cell>
          <cell r="AD144">
            <v>1920.2158918684854</v>
          </cell>
          <cell r="AE144">
            <v>1697.8751043889765</v>
          </cell>
          <cell r="AF144">
            <v>1475.5343169094676</v>
          </cell>
          <cell r="AG144">
            <v>1253.1935294299587</v>
          </cell>
          <cell r="AH144">
            <v>1030.8527419504499</v>
          </cell>
          <cell r="AI144">
            <v>808.51195447094096</v>
          </cell>
          <cell r="AJ144">
            <v>586.17116699143219</v>
          </cell>
        </row>
        <row r="145">
          <cell r="D145" t="str">
            <v>GrampianUrology</v>
          </cell>
          <cell r="E145" t="str">
            <v>W. Urology</v>
          </cell>
          <cell r="F145">
            <v>647</v>
          </cell>
          <cell r="G145">
            <v>629.21566590716168</v>
          </cell>
          <cell r="H145">
            <v>611.43133181432336</v>
          </cell>
          <cell r="I145">
            <v>593.64699772148504</v>
          </cell>
          <cell r="J145">
            <v>575.86266362864671</v>
          </cell>
          <cell r="K145">
            <v>558.07832953580839</v>
          </cell>
          <cell r="L145">
            <v>540.29399544297007</v>
          </cell>
          <cell r="M145">
            <v>522.50966135013175</v>
          </cell>
          <cell r="N145">
            <v>504.72532725729343</v>
          </cell>
          <cell r="O145">
            <v>486.94099316445511</v>
          </cell>
          <cell r="P145">
            <v>469.15665907161679</v>
          </cell>
          <cell r="Q145">
            <v>451.37232497877847</v>
          </cell>
          <cell r="R145">
            <v>433.58799088594026</v>
          </cell>
          <cell r="S145">
            <v>423.86005519298647</v>
          </cell>
          <cell r="T145">
            <v>414.13211950003267</v>
          </cell>
          <cell r="U145">
            <v>404.40418380707888</v>
          </cell>
          <cell r="V145">
            <v>394.67624811412509</v>
          </cell>
          <cell r="W145">
            <v>384.94831242117129</v>
          </cell>
          <cell r="X145">
            <v>375.2203767282175</v>
          </cell>
          <cell r="Y145">
            <v>365.49244103526371</v>
          </cell>
          <cell r="Z145">
            <v>355.76450534230992</v>
          </cell>
          <cell r="AA145">
            <v>346.03656964935612</v>
          </cell>
          <cell r="AB145">
            <v>336.30863395640233</v>
          </cell>
          <cell r="AC145">
            <v>326.58069826344854</v>
          </cell>
          <cell r="AD145">
            <v>316.8527625704948</v>
          </cell>
          <cell r="AE145">
            <v>280.16454795706909</v>
          </cell>
          <cell r="AF145">
            <v>243.47633334364338</v>
          </cell>
          <cell r="AG145">
            <v>206.78811873021766</v>
          </cell>
          <cell r="AH145">
            <v>170.09990411679195</v>
          </cell>
          <cell r="AI145">
            <v>133.41168950336623</v>
          </cell>
          <cell r="AJ145">
            <v>96.723474889940476</v>
          </cell>
        </row>
        <row r="146">
          <cell r="D146" t="str">
            <v>GrampianOther specialties</v>
          </cell>
          <cell r="E146" t="str">
            <v>X. Other specialties</v>
          </cell>
          <cell r="F146">
            <v>574</v>
          </cell>
          <cell r="G146">
            <v>558.22224456060405</v>
          </cell>
          <cell r="H146">
            <v>542.44448912120811</v>
          </cell>
          <cell r="I146">
            <v>526.66673368181216</v>
          </cell>
          <cell r="J146">
            <v>510.88897824241621</v>
          </cell>
          <cell r="K146">
            <v>495.11122280302027</v>
          </cell>
          <cell r="L146">
            <v>479.33346736362432</v>
          </cell>
          <cell r="M146">
            <v>463.55571192422838</v>
          </cell>
          <cell r="N146">
            <v>447.77795648483243</v>
          </cell>
          <cell r="O146">
            <v>432.00020104543648</v>
          </cell>
          <cell r="P146">
            <v>416.22244560604054</v>
          </cell>
          <cell r="Q146">
            <v>400.44469016664459</v>
          </cell>
          <cell r="R146">
            <v>384.66693472724842</v>
          </cell>
          <cell r="S146">
            <v>376.03658683272681</v>
          </cell>
          <cell r="T146">
            <v>367.40623893820521</v>
          </cell>
          <cell r="U146">
            <v>358.7758910436836</v>
          </cell>
          <cell r="V146">
            <v>350.14554314916199</v>
          </cell>
          <cell r="W146">
            <v>341.51519525464039</v>
          </cell>
          <cell r="X146">
            <v>332.88484736011878</v>
          </cell>
          <cell r="Y146">
            <v>324.25449946559718</v>
          </cell>
          <cell r="Z146">
            <v>315.62415157107557</v>
          </cell>
          <cell r="AA146">
            <v>306.99380367655397</v>
          </cell>
          <cell r="AB146">
            <v>298.36345578203236</v>
          </cell>
          <cell r="AC146">
            <v>289.73310788751076</v>
          </cell>
          <cell r="AD146">
            <v>281.10275999298921</v>
          </cell>
          <cell r="AE146">
            <v>248.55401936222202</v>
          </cell>
          <cell r="AF146">
            <v>216.00527873145484</v>
          </cell>
          <cell r="AG146">
            <v>183.45653810068765</v>
          </cell>
          <cell r="AH146">
            <v>150.90779746992047</v>
          </cell>
          <cell r="AI146">
            <v>118.35905683915328</v>
          </cell>
          <cell r="AJ146">
            <v>85.810316208386141</v>
          </cell>
        </row>
        <row r="147">
          <cell r="D147" t="str">
            <v>Greater Glasgow &amp; ClydeAll specialties</v>
          </cell>
          <cell r="E147" t="str">
            <v>A. All specialties</v>
          </cell>
          <cell r="F147">
            <v>23719</v>
          </cell>
          <cell r="G147">
            <v>23067.026861904124</v>
          </cell>
          <cell r="H147">
            <v>22415.053723808247</v>
          </cell>
          <cell r="I147">
            <v>21763.080585712371</v>
          </cell>
          <cell r="J147">
            <v>21111.107447616494</v>
          </cell>
          <cell r="K147">
            <v>20459.134309520618</v>
          </cell>
          <cell r="L147">
            <v>19807.161171424741</v>
          </cell>
          <cell r="M147">
            <v>19155.188033328865</v>
          </cell>
          <cell r="N147">
            <v>18503.214895232988</v>
          </cell>
          <cell r="O147">
            <v>17851.241757137112</v>
          </cell>
          <cell r="P147">
            <v>17199.268619041235</v>
          </cell>
          <cell r="Q147">
            <v>16547.295480945359</v>
          </cell>
          <cell r="R147">
            <v>15895.322342849486</v>
          </cell>
          <cell r="S147">
            <v>15538.696521054786</v>
          </cell>
          <cell r="T147">
            <v>15182.070699260086</v>
          </cell>
          <cell r="U147">
            <v>14825.444877465387</v>
          </cell>
          <cell r="V147">
            <v>14468.819055670687</v>
          </cell>
          <cell r="W147">
            <v>14112.193233875987</v>
          </cell>
          <cell r="X147">
            <v>13755.567412081287</v>
          </cell>
          <cell r="Y147">
            <v>13398.941590286588</v>
          </cell>
          <cell r="Z147">
            <v>13042.315768491888</v>
          </cell>
          <cell r="AA147">
            <v>12685.689946697188</v>
          </cell>
          <cell r="AB147">
            <v>12329.064124902488</v>
          </cell>
          <cell r="AC147">
            <v>11972.438303107789</v>
          </cell>
          <cell r="AD147">
            <v>11615.812481313085</v>
          </cell>
          <cell r="AE147">
            <v>10270.82366768736</v>
          </cell>
          <cell r="AF147">
            <v>8925.8348540616353</v>
          </cell>
          <cell r="AG147">
            <v>7580.8460404359093</v>
          </cell>
          <cell r="AH147">
            <v>6235.8572268101834</v>
          </cell>
          <cell r="AI147">
            <v>4890.8684131844575</v>
          </cell>
          <cell r="AJ147">
            <v>3545.8795995587298</v>
          </cell>
        </row>
        <row r="148">
          <cell r="D148" t="str">
            <v>Greater Glasgow &amp; ClydeAnaesthetics</v>
          </cell>
          <cell r="E148" t="str">
            <v>B. Anaesthetics</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row>
        <row r="149">
          <cell r="D149" t="str">
            <v>Greater Glasgow &amp; ClydeCardiology</v>
          </cell>
          <cell r="E149" t="str">
            <v>C. Cardiology</v>
          </cell>
          <cell r="F149">
            <v>212</v>
          </cell>
          <cell r="G149">
            <v>206.17267569137292</v>
          </cell>
          <cell r="H149">
            <v>200.34535138274583</v>
          </cell>
          <cell r="I149">
            <v>194.51802707411875</v>
          </cell>
          <cell r="J149">
            <v>188.69070276549166</v>
          </cell>
          <cell r="K149">
            <v>182.86337845686458</v>
          </cell>
          <cell r="L149">
            <v>177.0360541482375</v>
          </cell>
          <cell r="M149">
            <v>171.20872983961041</v>
          </cell>
          <cell r="N149">
            <v>165.38140553098333</v>
          </cell>
          <cell r="O149">
            <v>159.55408122235625</v>
          </cell>
          <cell r="P149">
            <v>153.72675691372916</v>
          </cell>
          <cell r="Q149">
            <v>147.89943260510208</v>
          </cell>
          <cell r="R149">
            <v>142.07210829647502</v>
          </cell>
          <cell r="S149">
            <v>138.88459304623359</v>
          </cell>
          <cell r="T149">
            <v>135.69707779599216</v>
          </cell>
          <cell r="U149">
            <v>132.50956254575073</v>
          </cell>
          <cell r="V149">
            <v>129.32204729550929</v>
          </cell>
          <cell r="W149">
            <v>126.13453204526786</v>
          </cell>
          <cell r="X149">
            <v>122.94701679502643</v>
          </cell>
          <cell r="Y149">
            <v>119.759501544785</v>
          </cell>
          <cell r="Z149">
            <v>116.57198629454356</v>
          </cell>
          <cell r="AA149">
            <v>113.38447104430213</v>
          </cell>
          <cell r="AB149">
            <v>110.1969557940607</v>
          </cell>
          <cell r="AC149">
            <v>107.00944054381927</v>
          </cell>
          <cell r="AD149">
            <v>103.82192529357789</v>
          </cell>
          <cell r="AE149">
            <v>91.800439206953087</v>
          </cell>
          <cell r="AF149">
            <v>79.778953120328282</v>
          </cell>
          <cell r="AG149">
            <v>67.757467033703477</v>
          </cell>
          <cell r="AH149">
            <v>55.735980947078666</v>
          </cell>
          <cell r="AI149">
            <v>43.714494860453854</v>
          </cell>
          <cell r="AJ149">
            <v>31.693008773829028</v>
          </cell>
        </row>
        <row r="150">
          <cell r="D150" t="str">
            <v>Greater Glasgow &amp; ClydeDermatology</v>
          </cell>
          <cell r="E150" t="str">
            <v>D. Dermatology</v>
          </cell>
          <cell r="F150">
            <v>618</v>
          </cell>
          <cell r="G150">
            <v>601.01279989277577</v>
          </cell>
          <cell r="H150">
            <v>584.02559978555155</v>
          </cell>
          <cell r="I150">
            <v>567.03839967832732</v>
          </cell>
          <cell r="J150">
            <v>550.0511995711031</v>
          </cell>
          <cell r="K150">
            <v>533.06399946387887</v>
          </cell>
          <cell r="L150">
            <v>516.07679935665465</v>
          </cell>
          <cell r="M150">
            <v>499.08959924943042</v>
          </cell>
          <cell r="N150">
            <v>482.1023991422062</v>
          </cell>
          <cell r="O150">
            <v>465.11519903498197</v>
          </cell>
          <cell r="P150">
            <v>448.12799892775774</v>
          </cell>
          <cell r="Q150">
            <v>431.14079882053352</v>
          </cell>
          <cell r="R150">
            <v>414.15359871330924</v>
          </cell>
          <cell r="S150">
            <v>404.86169104986959</v>
          </cell>
          <cell r="T150">
            <v>395.56978338642995</v>
          </cell>
          <cell r="U150">
            <v>386.2778757229903</v>
          </cell>
          <cell r="V150">
            <v>376.98596805955066</v>
          </cell>
          <cell r="W150">
            <v>367.69406039611101</v>
          </cell>
          <cell r="X150">
            <v>358.40215273267137</v>
          </cell>
          <cell r="Y150">
            <v>349.11024506923172</v>
          </cell>
          <cell r="Z150">
            <v>339.81833740579208</v>
          </cell>
          <cell r="AA150">
            <v>330.52642974235243</v>
          </cell>
          <cell r="AB150">
            <v>321.23452207891279</v>
          </cell>
          <cell r="AC150">
            <v>311.94261441547314</v>
          </cell>
          <cell r="AD150">
            <v>302.65070675203367</v>
          </cell>
          <cell r="AE150">
            <v>267.60694070706137</v>
          </cell>
          <cell r="AF150">
            <v>232.56317466208904</v>
          </cell>
          <cell r="AG150">
            <v>197.51940861711671</v>
          </cell>
          <cell r="AH150">
            <v>162.47564257214438</v>
          </cell>
          <cell r="AI150">
            <v>127.43187652717205</v>
          </cell>
          <cell r="AJ150">
            <v>92.388110482199721</v>
          </cell>
        </row>
        <row r="151">
          <cell r="D151" t="str">
            <v>Greater Glasgow &amp; ClydeDiabetes/Endocrinology</v>
          </cell>
          <cell r="E151" t="str">
            <v>E. Diabetes/Endocrinology</v>
          </cell>
          <cell r="F151">
            <v>805</v>
          </cell>
          <cell r="G151">
            <v>782.87266005450567</v>
          </cell>
          <cell r="H151">
            <v>760.74532010901135</v>
          </cell>
          <cell r="I151">
            <v>738.61798016351702</v>
          </cell>
          <cell r="J151">
            <v>716.49064021802269</v>
          </cell>
          <cell r="K151">
            <v>694.36330027252836</v>
          </cell>
          <cell r="L151">
            <v>672.23596032703404</v>
          </cell>
          <cell r="M151">
            <v>650.10862038153971</v>
          </cell>
          <cell r="N151">
            <v>627.98128043604538</v>
          </cell>
          <cell r="O151">
            <v>605.85394049055105</v>
          </cell>
          <cell r="P151">
            <v>583.72660054505673</v>
          </cell>
          <cell r="Q151">
            <v>561.5992605995624</v>
          </cell>
          <cell r="R151">
            <v>539.47192065406784</v>
          </cell>
          <cell r="S151">
            <v>527.36838397272663</v>
          </cell>
          <cell r="T151">
            <v>515.26484729138542</v>
          </cell>
          <cell r="U151">
            <v>503.16131061004415</v>
          </cell>
          <cell r="V151">
            <v>491.05777392870289</v>
          </cell>
          <cell r="W151">
            <v>478.95423724736162</v>
          </cell>
          <cell r="X151">
            <v>466.85070056602035</v>
          </cell>
          <cell r="Y151">
            <v>454.74716388467908</v>
          </cell>
          <cell r="Z151">
            <v>442.64362720333781</v>
          </cell>
          <cell r="AA151">
            <v>430.54009052199655</v>
          </cell>
          <cell r="AB151">
            <v>418.43655384065528</v>
          </cell>
          <cell r="AC151">
            <v>406.33301715931401</v>
          </cell>
          <cell r="AD151">
            <v>394.22948047797263</v>
          </cell>
          <cell r="AE151">
            <v>348.58185642262845</v>
          </cell>
          <cell r="AF151">
            <v>302.93423236728427</v>
          </cell>
          <cell r="AG151">
            <v>257.28660831194009</v>
          </cell>
          <cell r="AH151">
            <v>211.63898425659588</v>
          </cell>
          <cell r="AI151">
            <v>165.99136020125167</v>
          </cell>
          <cell r="AJ151">
            <v>120.3437361459074</v>
          </cell>
        </row>
        <row r="152">
          <cell r="D152" t="str">
            <v>Greater Glasgow &amp; ClydeENT</v>
          </cell>
          <cell r="E152" t="str">
            <v>F. ENT</v>
          </cell>
          <cell r="F152">
            <v>4767</v>
          </cell>
          <cell r="G152">
            <v>4635.9676651923337</v>
          </cell>
          <cell r="H152">
            <v>4504.9353303846674</v>
          </cell>
          <cell r="I152">
            <v>4373.9029955770011</v>
          </cell>
          <cell r="J152">
            <v>4242.8706607693348</v>
          </cell>
          <cell r="K152">
            <v>4111.8383259616685</v>
          </cell>
          <cell r="L152">
            <v>3980.8059911540022</v>
          </cell>
          <cell r="M152">
            <v>3849.7736563463359</v>
          </cell>
          <cell r="N152">
            <v>3718.7413215386696</v>
          </cell>
          <cell r="O152">
            <v>3587.7089867310033</v>
          </cell>
          <cell r="P152">
            <v>3456.676651923337</v>
          </cell>
          <cell r="Q152">
            <v>3325.6443171156707</v>
          </cell>
          <cell r="R152">
            <v>3194.6119823080021</v>
          </cell>
          <cell r="S152">
            <v>3122.9379955254508</v>
          </cell>
          <cell r="T152">
            <v>3051.2640087428995</v>
          </cell>
          <cell r="U152">
            <v>2979.5900219603482</v>
          </cell>
          <cell r="V152">
            <v>2907.9160351777969</v>
          </cell>
          <cell r="W152">
            <v>2836.2420483952455</v>
          </cell>
          <cell r="X152">
            <v>2764.5680616126942</v>
          </cell>
          <cell r="Y152">
            <v>2692.8940748301429</v>
          </cell>
          <cell r="Z152">
            <v>2621.2200880475916</v>
          </cell>
          <cell r="AA152">
            <v>2549.5461012650403</v>
          </cell>
          <cell r="AB152">
            <v>2477.872114482489</v>
          </cell>
          <cell r="AC152">
            <v>2406.1981276999377</v>
          </cell>
          <cell r="AD152">
            <v>2334.5241409173859</v>
          </cell>
          <cell r="AE152">
            <v>2064.2108193374779</v>
          </cell>
          <cell r="AF152">
            <v>1793.8974977575699</v>
          </cell>
          <cell r="AG152">
            <v>1523.5841761776619</v>
          </cell>
          <cell r="AH152">
            <v>1253.2708545977539</v>
          </cell>
          <cell r="AI152">
            <v>982.957533017846</v>
          </cell>
          <cell r="AJ152">
            <v>712.64421143793857</v>
          </cell>
        </row>
        <row r="153">
          <cell r="D153" t="str">
            <v>Greater Glasgow &amp; ClydeGastroenterology</v>
          </cell>
          <cell r="E153" t="str">
            <v>G. Gastroenterology</v>
          </cell>
          <cell r="F153">
            <v>867</v>
          </cell>
          <cell r="G153">
            <v>843.1684425680204</v>
          </cell>
          <cell r="H153">
            <v>819.33688513604079</v>
          </cell>
          <cell r="I153">
            <v>795.50532770406119</v>
          </cell>
          <cell r="J153">
            <v>771.67377027208158</v>
          </cell>
          <cell r="K153">
            <v>747.84221284010198</v>
          </cell>
          <cell r="L153">
            <v>724.01065540812237</v>
          </cell>
          <cell r="M153">
            <v>700.17909797614277</v>
          </cell>
          <cell r="N153">
            <v>676.34754054416317</v>
          </cell>
          <cell r="O153">
            <v>652.51598311218356</v>
          </cell>
          <cell r="P153">
            <v>628.68442568020396</v>
          </cell>
          <cell r="Q153">
            <v>604.85286824822435</v>
          </cell>
          <cell r="R153">
            <v>581.02131081624452</v>
          </cell>
          <cell r="S153">
            <v>567.98557627870059</v>
          </cell>
          <cell r="T153">
            <v>554.94984174115666</v>
          </cell>
          <cell r="U153">
            <v>541.91410720361273</v>
          </cell>
          <cell r="V153">
            <v>528.8783726660688</v>
          </cell>
          <cell r="W153">
            <v>515.84263812852487</v>
          </cell>
          <cell r="X153">
            <v>502.80690359098094</v>
          </cell>
          <cell r="Y153">
            <v>489.77116905343701</v>
          </cell>
          <cell r="Z153">
            <v>476.73543451589308</v>
          </cell>
          <cell r="AA153">
            <v>463.69969997834914</v>
          </cell>
          <cell r="AB153">
            <v>450.66396544080521</v>
          </cell>
          <cell r="AC153">
            <v>437.62823090326128</v>
          </cell>
          <cell r="AD153">
            <v>424.59249636571712</v>
          </cell>
          <cell r="AE153">
            <v>375.42915468126569</v>
          </cell>
          <cell r="AF153">
            <v>326.26581299681425</v>
          </cell>
          <cell r="AG153">
            <v>277.10247131236281</v>
          </cell>
          <cell r="AH153">
            <v>227.93912962791134</v>
          </cell>
          <cell r="AI153">
            <v>178.77578794345987</v>
          </cell>
          <cell r="AJ153">
            <v>129.61244625900835</v>
          </cell>
        </row>
        <row r="154">
          <cell r="D154" t="str">
            <v>Greater Glasgow &amp; ClydeGeneral Medicine</v>
          </cell>
          <cell r="E154" t="str">
            <v>H. General Medicine</v>
          </cell>
          <cell r="F154">
            <v>454</v>
          </cell>
          <cell r="G154">
            <v>441.52073001831747</v>
          </cell>
          <cell r="H154">
            <v>429.04146003663493</v>
          </cell>
          <cell r="I154">
            <v>416.5621900549524</v>
          </cell>
          <cell r="J154">
            <v>404.08292007326986</v>
          </cell>
          <cell r="K154">
            <v>391.60365009158733</v>
          </cell>
          <cell r="L154">
            <v>379.12438010990479</v>
          </cell>
          <cell r="M154">
            <v>366.64511012822226</v>
          </cell>
          <cell r="N154">
            <v>354.16584014653972</v>
          </cell>
          <cell r="O154">
            <v>341.68657016485719</v>
          </cell>
          <cell r="P154">
            <v>329.20730018317465</v>
          </cell>
          <cell r="Q154">
            <v>316.72803020149212</v>
          </cell>
          <cell r="R154">
            <v>304.2487602198097</v>
          </cell>
          <cell r="S154">
            <v>297.42266624051911</v>
          </cell>
          <cell r="T154">
            <v>290.59657226122852</v>
          </cell>
          <cell r="U154">
            <v>283.77047828193793</v>
          </cell>
          <cell r="V154">
            <v>276.94438430264734</v>
          </cell>
          <cell r="W154">
            <v>270.11829032335675</v>
          </cell>
          <cell r="X154">
            <v>263.29219634406616</v>
          </cell>
          <cell r="Y154">
            <v>256.46610236477557</v>
          </cell>
          <cell r="Z154">
            <v>249.64000838548498</v>
          </cell>
          <cell r="AA154">
            <v>242.81391440619439</v>
          </cell>
          <cell r="AB154">
            <v>235.9878204269038</v>
          </cell>
          <cell r="AC154">
            <v>229.1617264476132</v>
          </cell>
          <cell r="AD154">
            <v>222.33563246832244</v>
          </cell>
          <cell r="AE154">
            <v>196.59150660356931</v>
          </cell>
          <cell r="AF154">
            <v>170.84738073881618</v>
          </cell>
          <cell r="AG154">
            <v>145.10325487406305</v>
          </cell>
          <cell r="AH154">
            <v>119.35912900930992</v>
          </cell>
          <cell r="AI154">
            <v>93.615003144556795</v>
          </cell>
          <cell r="AJ154">
            <v>67.870877279803679</v>
          </cell>
        </row>
        <row r="155">
          <cell r="D155" t="str">
            <v>Greater Glasgow &amp; ClydeGeneral Surgery (inc Vascular)</v>
          </cell>
          <cell r="E155" t="str">
            <v>I. General Surgery (inc Vascular)</v>
          </cell>
          <cell r="F155">
            <v>2560</v>
          </cell>
          <cell r="G155">
            <v>2489.6323102354468</v>
          </cell>
          <cell r="H155">
            <v>2419.2646204708935</v>
          </cell>
          <cell r="I155">
            <v>2348.8969307063403</v>
          </cell>
          <cell r="J155">
            <v>2278.5292409417871</v>
          </cell>
          <cell r="K155">
            <v>2208.1615511772338</v>
          </cell>
          <cell r="L155">
            <v>2137.7938614126806</v>
          </cell>
          <cell r="M155">
            <v>2067.4261716481274</v>
          </cell>
          <cell r="N155">
            <v>1997.0584818835739</v>
          </cell>
          <cell r="O155">
            <v>1926.6907921190204</v>
          </cell>
          <cell r="P155">
            <v>1856.323102354467</v>
          </cell>
          <cell r="Q155">
            <v>1785.9554125899135</v>
          </cell>
          <cell r="R155">
            <v>1715.5877228253587</v>
          </cell>
          <cell r="S155">
            <v>1677.0969726337642</v>
          </cell>
          <cell r="T155">
            <v>1638.6062224421696</v>
          </cell>
          <cell r="U155">
            <v>1600.1154722505751</v>
          </cell>
          <cell r="V155">
            <v>1561.6247220589805</v>
          </cell>
          <cell r="W155">
            <v>1523.133971867386</v>
          </cell>
          <cell r="X155">
            <v>1484.6432216757914</v>
          </cell>
          <cell r="Y155">
            <v>1446.1524714841969</v>
          </cell>
          <cell r="Z155">
            <v>1407.6617212926024</v>
          </cell>
          <cell r="AA155">
            <v>1369.1709711010078</v>
          </cell>
          <cell r="AB155">
            <v>1330.6802209094133</v>
          </cell>
          <cell r="AC155">
            <v>1292.1894707178187</v>
          </cell>
          <cell r="AD155">
            <v>1253.6987205262235</v>
          </cell>
          <cell r="AE155">
            <v>1108.5336055179239</v>
          </cell>
          <cell r="AF155">
            <v>963.36849050962428</v>
          </cell>
          <cell r="AG155">
            <v>818.20337550132467</v>
          </cell>
          <cell r="AH155">
            <v>673.03826049302506</v>
          </cell>
          <cell r="AI155">
            <v>527.87314548472546</v>
          </cell>
          <cell r="AJ155">
            <v>382.70803047642602</v>
          </cell>
        </row>
        <row r="156">
          <cell r="D156" t="str">
            <v>Greater Glasgow &amp; ClydeGynaecology</v>
          </cell>
          <cell r="E156" t="str">
            <v>J. Gynaecology</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row>
        <row r="157">
          <cell r="D157" t="str">
            <v>Greater Glasgow &amp; ClydeNeurology</v>
          </cell>
          <cell r="E157" t="str">
            <v>K. Neurology</v>
          </cell>
          <cell r="F157">
            <v>2846</v>
          </cell>
          <cell r="G157">
            <v>2767.7709198945627</v>
          </cell>
          <cell r="H157">
            <v>2689.5418397891253</v>
          </cell>
          <cell r="I157">
            <v>2611.312759683688</v>
          </cell>
          <cell r="J157">
            <v>2533.0836795782507</v>
          </cell>
          <cell r="K157">
            <v>2454.8545994728133</v>
          </cell>
          <cell r="L157">
            <v>2376.625519367376</v>
          </cell>
          <cell r="M157">
            <v>2298.3964392619387</v>
          </cell>
          <cell r="N157">
            <v>2220.1673591565013</v>
          </cell>
          <cell r="O157">
            <v>2141.938279051064</v>
          </cell>
          <cell r="P157">
            <v>2063.7091989456267</v>
          </cell>
          <cell r="Q157">
            <v>1985.4801188401896</v>
          </cell>
          <cell r="R157">
            <v>1907.2510387347543</v>
          </cell>
          <cell r="S157">
            <v>1864.4601500451924</v>
          </cell>
          <cell r="T157">
            <v>1821.6692613556306</v>
          </cell>
          <cell r="U157">
            <v>1778.8783726660688</v>
          </cell>
          <cell r="V157">
            <v>1736.087483976507</v>
          </cell>
          <cell r="W157">
            <v>1693.2965952869451</v>
          </cell>
          <cell r="X157">
            <v>1650.5057065973833</v>
          </cell>
          <cell r="Y157">
            <v>1607.7148179078215</v>
          </cell>
          <cell r="Z157">
            <v>1564.9239292182597</v>
          </cell>
          <cell r="AA157">
            <v>1522.1330405286978</v>
          </cell>
          <cell r="AB157">
            <v>1479.342151839136</v>
          </cell>
          <cell r="AC157">
            <v>1436.5512631495742</v>
          </cell>
          <cell r="AD157">
            <v>1393.7603744600126</v>
          </cell>
          <cell r="AE157">
            <v>1232.3775942593795</v>
          </cell>
          <cell r="AF157">
            <v>1070.9948140587464</v>
          </cell>
          <cell r="AG157">
            <v>909.61203385811336</v>
          </cell>
          <cell r="AH157">
            <v>748.22925365748029</v>
          </cell>
          <cell r="AI157">
            <v>586.84647345684721</v>
          </cell>
          <cell r="AJ157">
            <v>425.46369325621424</v>
          </cell>
        </row>
        <row r="158">
          <cell r="D158" t="str">
            <v>Greater Glasgow &amp; ClydeNeurosurgery</v>
          </cell>
          <cell r="E158" t="str">
            <v>L. Neurosurgery</v>
          </cell>
          <cell r="F158">
            <v>887</v>
          </cell>
          <cell r="G158">
            <v>862.61869499173486</v>
          </cell>
          <cell r="H158">
            <v>838.23738998346971</v>
          </cell>
          <cell r="I158">
            <v>813.85608497520457</v>
          </cell>
          <cell r="J158">
            <v>789.47477996693942</v>
          </cell>
          <cell r="K158">
            <v>765.09347495867428</v>
          </cell>
          <cell r="L158">
            <v>740.71216995040913</v>
          </cell>
          <cell r="M158">
            <v>716.33086494214399</v>
          </cell>
          <cell r="N158">
            <v>691.94955993387885</v>
          </cell>
          <cell r="O158">
            <v>667.5682549256137</v>
          </cell>
          <cell r="P158">
            <v>643.18694991734856</v>
          </cell>
          <cell r="Q158">
            <v>618.80564490908341</v>
          </cell>
          <cell r="R158">
            <v>594.42433990081759</v>
          </cell>
          <cell r="S158">
            <v>581.08789637740176</v>
          </cell>
          <cell r="T158">
            <v>567.75145285398594</v>
          </cell>
          <cell r="U158">
            <v>554.41500933057011</v>
          </cell>
          <cell r="V158">
            <v>541.07856580715429</v>
          </cell>
          <cell r="W158">
            <v>527.74212228373847</v>
          </cell>
          <cell r="X158">
            <v>514.40567876032264</v>
          </cell>
          <cell r="Y158">
            <v>501.06923523690688</v>
          </cell>
          <cell r="Z158">
            <v>487.73279171349111</v>
          </cell>
          <cell r="AA158">
            <v>474.39634819007534</v>
          </cell>
          <cell r="AB158">
            <v>461.05990466665958</v>
          </cell>
          <cell r="AC158">
            <v>447.72346114324381</v>
          </cell>
          <cell r="AD158">
            <v>434.38701761982821</v>
          </cell>
          <cell r="AE158">
            <v>384.08957347437439</v>
          </cell>
          <cell r="AF158">
            <v>333.79212932892057</v>
          </cell>
          <cell r="AG158">
            <v>283.49468518346674</v>
          </cell>
          <cell r="AH158">
            <v>233.19724103801295</v>
          </cell>
          <cell r="AI158">
            <v>182.89979689255915</v>
          </cell>
          <cell r="AJ158">
            <v>132.60235274710541</v>
          </cell>
        </row>
        <row r="159">
          <cell r="D159" t="str">
            <v>Greater Glasgow &amp; ClydeOphthalmology</v>
          </cell>
          <cell r="E159" t="str">
            <v>M. Ophthalmology</v>
          </cell>
          <cell r="F159">
            <v>3216</v>
          </cell>
          <cell r="G159">
            <v>3127.6005897332798</v>
          </cell>
          <cell r="H159">
            <v>3039.2011794665596</v>
          </cell>
          <cell r="I159">
            <v>2950.8017691998393</v>
          </cell>
          <cell r="J159">
            <v>2862.4023589331191</v>
          </cell>
          <cell r="K159">
            <v>2774.0029486663989</v>
          </cell>
          <cell r="L159">
            <v>2685.6035383996787</v>
          </cell>
          <cell r="M159">
            <v>2597.2041281329584</v>
          </cell>
          <cell r="N159">
            <v>2508.8047178662382</v>
          </cell>
          <cell r="O159">
            <v>2420.405307599518</v>
          </cell>
          <cell r="P159">
            <v>2332.0058973327978</v>
          </cell>
          <cell r="Q159">
            <v>2243.6064870660775</v>
          </cell>
          <cell r="R159">
            <v>2155.2070767993569</v>
          </cell>
          <cell r="S159">
            <v>2106.8530718711663</v>
          </cell>
          <cell r="T159">
            <v>2058.4990669429758</v>
          </cell>
          <cell r="U159">
            <v>2010.145062014785</v>
          </cell>
          <cell r="V159">
            <v>1961.7910570865943</v>
          </cell>
          <cell r="W159">
            <v>1913.4370521584035</v>
          </cell>
          <cell r="X159">
            <v>1865.0830472302127</v>
          </cell>
          <cell r="Y159">
            <v>1816.729042302022</v>
          </cell>
          <cell r="Z159">
            <v>1768.3750373738312</v>
          </cell>
          <cell r="AA159">
            <v>1720.0210324456405</v>
          </cell>
          <cell r="AB159">
            <v>1671.6670275174497</v>
          </cell>
          <cell r="AC159">
            <v>1623.3130225892589</v>
          </cell>
          <cell r="AD159">
            <v>1574.9590176610684</v>
          </cell>
          <cell r="AE159">
            <v>1392.5953419318921</v>
          </cell>
          <cell r="AF159">
            <v>1210.2316662027158</v>
          </cell>
          <cell r="AG159">
            <v>1027.8679904735395</v>
          </cell>
          <cell r="AH159">
            <v>845.50431474436311</v>
          </cell>
          <cell r="AI159">
            <v>663.14063901518671</v>
          </cell>
          <cell r="AJ159">
            <v>480.77696328601019</v>
          </cell>
        </row>
        <row r="160">
          <cell r="D160" t="str">
            <v>Greater Glasgow &amp; ClydeOral &amp; Maxillofacial Surgery</v>
          </cell>
          <cell r="E160" t="str">
            <v>N. Oral &amp; Maxillofacial Surgery</v>
          </cell>
          <cell r="F160">
            <v>20</v>
          </cell>
          <cell r="G160">
            <v>19.450252423714428</v>
          </cell>
          <cell r="H160">
            <v>18.900504847428856</v>
          </cell>
          <cell r="I160">
            <v>18.350757271143284</v>
          </cell>
          <cell r="J160">
            <v>17.801009694857711</v>
          </cell>
          <cell r="K160">
            <v>17.251262118572139</v>
          </cell>
          <cell r="L160">
            <v>16.701514542286567</v>
          </cell>
          <cell r="M160">
            <v>16.151766966000995</v>
          </cell>
          <cell r="N160">
            <v>15.602019389715421</v>
          </cell>
          <cell r="O160">
            <v>15.052271813429847</v>
          </cell>
          <cell r="P160">
            <v>14.502524237144273</v>
          </cell>
          <cell r="Q160">
            <v>13.952776660858699</v>
          </cell>
          <cell r="R160">
            <v>13.403029084573115</v>
          </cell>
          <cell r="S160">
            <v>13.102320098701282</v>
          </cell>
          <cell r="T160">
            <v>12.80161111282945</v>
          </cell>
          <cell r="U160">
            <v>12.500902126957618</v>
          </cell>
          <cell r="V160">
            <v>12.200193141085785</v>
          </cell>
          <cell r="W160">
            <v>11.899484155213953</v>
          </cell>
          <cell r="X160">
            <v>11.598775169342121</v>
          </cell>
          <cell r="Y160">
            <v>11.298066183470288</v>
          </cell>
          <cell r="Z160">
            <v>10.997357197598456</v>
          </cell>
          <cell r="AA160">
            <v>10.696648211726624</v>
          </cell>
          <cell r="AB160">
            <v>10.395939225854791</v>
          </cell>
          <cell r="AC160">
            <v>10.095230239982959</v>
          </cell>
          <cell r="AD160">
            <v>9.7945212541111211</v>
          </cell>
          <cell r="AE160">
            <v>8.6604187931087804</v>
          </cell>
          <cell r="AF160">
            <v>7.5263163321064397</v>
          </cell>
          <cell r="AG160">
            <v>6.392213871104099</v>
          </cell>
          <cell r="AH160">
            <v>5.2581114101017583</v>
          </cell>
          <cell r="AI160">
            <v>4.1240089490994176</v>
          </cell>
          <cell r="AJ160">
            <v>2.9899064880970783</v>
          </cell>
        </row>
        <row r="161">
          <cell r="D161" t="str">
            <v>Greater Glasgow &amp; ClydeOral Surgery</v>
          </cell>
          <cell r="E161" t="str">
            <v>O. Oral Surgery</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row>
        <row r="162">
          <cell r="D162" t="str">
            <v>Greater Glasgow &amp; ClydeOrthodontics</v>
          </cell>
          <cell r="E162" t="str">
            <v>P. Orthodontics</v>
          </cell>
          <cell r="F162">
            <v>127</v>
          </cell>
          <cell r="G162">
            <v>123.5091028905866</v>
          </cell>
          <cell r="H162">
            <v>120.01820578117321</v>
          </cell>
          <cell r="I162">
            <v>116.52730867175981</v>
          </cell>
          <cell r="J162">
            <v>113.03641156234642</v>
          </cell>
          <cell r="K162">
            <v>109.54551445293302</v>
          </cell>
          <cell r="L162">
            <v>106.05461734351962</v>
          </cell>
          <cell r="M162">
            <v>102.56372023410623</v>
          </cell>
          <cell r="N162">
            <v>99.072823124692832</v>
          </cell>
          <cell r="O162">
            <v>95.581926015279436</v>
          </cell>
          <cell r="P162">
            <v>92.09102890586604</v>
          </cell>
          <cell r="Q162">
            <v>88.600131796452644</v>
          </cell>
          <cell r="R162">
            <v>85.109234687039276</v>
          </cell>
          <cell r="S162">
            <v>83.199732626753132</v>
          </cell>
          <cell r="T162">
            <v>81.290230566466988</v>
          </cell>
          <cell r="U162">
            <v>79.380728506180844</v>
          </cell>
          <cell r="V162">
            <v>77.4712264458947</v>
          </cell>
          <cell r="W162">
            <v>75.561724385608557</v>
          </cell>
          <cell r="X162">
            <v>73.652222325322413</v>
          </cell>
          <cell r="Y162">
            <v>71.742720265036269</v>
          </cell>
          <cell r="Z162">
            <v>69.833218204750125</v>
          </cell>
          <cell r="AA162">
            <v>67.923716144463981</v>
          </cell>
          <cell r="AB162">
            <v>66.014214084177837</v>
          </cell>
          <cell r="AC162">
            <v>64.104712023891693</v>
          </cell>
          <cell r="AD162">
            <v>62.19520996360562</v>
          </cell>
          <cell r="AE162">
            <v>54.993659336240761</v>
          </cell>
          <cell r="AF162">
            <v>47.792108708875901</v>
          </cell>
          <cell r="AG162">
            <v>40.590558081511041</v>
          </cell>
          <cell r="AH162">
            <v>33.389007454146181</v>
          </cell>
          <cell r="AI162">
            <v>26.187456826781318</v>
          </cell>
          <cell r="AJ162">
            <v>18.985906199416448</v>
          </cell>
        </row>
        <row r="163">
          <cell r="D163" t="str">
            <v>Greater Glasgow &amp; ClydePain Management</v>
          </cell>
          <cell r="E163" t="str">
            <v>Q. Pain Management</v>
          </cell>
          <cell r="F163">
            <v>331</v>
          </cell>
          <cell r="G163">
            <v>321.90167761247375</v>
          </cell>
          <cell r="H163">
            <v>312.8033552249475</v>
          </cell>
          <cell r="I163">
            <v>303.70503283742124</v>
          </cell>
          <cell r="J163">
            <v>294.60671044989499</v>
          </cell>
          <cell r="K163">
            <v>285.50838806236874</v>
          </cell>
          <cell r="L163">
            <v>276.41006567484249</v>
          </cell>
          <cell r="M163">
            <v>267.31174328731623</v>
          </cell>
          <cell r="N163">
            <v>258.21342089978998</v>
          </cell>
          <cell r="O163">
            <v>249.11509851226373</v>
          </cell>
          <cell r="P163">
            <v>240.01677612473748</v>
          </cell>
          <cell r="Q163">
            <v>230.91845373721122</v>
          </cell>
          <cell r="R163">
            <v>221.82013134968506</v>
          </cell>
          <cell r="S163">
            <v>216.84339763350621</v>
          </cell>
          <cell r="T163">
            <v>211.86666391732737</v>
          </cell>
          <cell r="U163">
            <v>206.88993020114853</v>
          </cell>
          <cell r="V163">
            <v>201.91319648496969</v>
          </cell>
          <cell r="W163">
            <v>196.93646276879085</v>
          </cell>
          <cell r="X163">
            <v>191.959729052612</v>
          </cell>
          <cell r="Y163">
            <v>186.98299533643316</v>
          </cell>
          <cell r="Z163">
            <v>182.00626162025432</v>
          </cell>
          <cell r="AA163">
            <v>177.02952790407548</v>
          </cell>
          <cell r="AB163">
            <v>172.05279418789664</v>
          </cell>
          <cell r="AC163">
            <v>167.0760604717178</v>
          </cell>
          <cell r="AD163">
            <v>162.09932675553907</v>
          </cell>
          <cell r="AE163">
            <v>143.32993102595032</v>
          </cell>
          <cell r="AF163">
            <v>124.56053529636158</v>
          </cell>
          <cell r="AG163">
            <v>105.79113956677284</v>
          </cell>
          <cell r="AH163">
            <v>87.021743837184104</v>
          </cell>
          <cell r="AI163">
            <v>68.252348107595367</v>
          </cell>
          <cell r="AJ163">
            <v>49.482952378006644</v>
          </cell>
        </row>
        <row r="164">
          <cell r="D164" t="str">
            <v>Greater Glasgow &amp; ClydePlastic Surgery</v>
          </cell>
          <cell r="E164" t="str">
            <v>R. Plastic Surgery</v>
          </cell>
          <cell r="F164">
            <v>94</v>
          </cell>
          <cell r="G164">
            <v>91.416186391457799</v>
          </cell>
          <cell r="H164">
            <v>88.832372782915598</v>
          </cell>
          <cell r="I164">
            <v>86.248559174373398</v>
          </cell>
          <cell r="J164">
            <v>83.664745565831197</v>
          </cell>
          <cell r="K164">
            <v>81.080931957288996</v>
          </cell>
          <cell r="L164">
            <v>78.497118348746795</v>
          </cell>
          <cell r="M164">
            <v>75.913304740204595</v>
          </cell>
          <cell r="N164">
            <v>73.329491131662394</v>
          </cell>
          <cell r="O164">
            <v>70.745677523120193</v>
          </cell>
          <cell r="P164">
            <v>68.161863914577992</v>
          </cell>
          <cell r="Q164">
            <v>65.578050306035792</v>
          </cell>
          <cell r="R164">
            <v>62.994236697493641</v>
          </cell>
          <cell r="S164">
            <v>61.580904463896026</v>
          </cell>
          <cell r="T164">
            <v>60.167572230298411</v>
          </cell>
          <cell r="U164">
            <v>58.754239996700797</v>
          </cell>
          <cell r="V164">
            <v>57.340907763103182</v>
          </cell>
          <cell r="W164">
            <v>55.927575529505567</v>
          </cell>
          <cell r="X164">
            <v>54.514243295907953</v>
          </cell>
          <cell r="Y164">
            <v>53.100911062310338</v>
          </cell>
          <cell r="Z164">
            <v>51.687578828712724</v>
          </cell>
          <cell r="AA164">
            <v>50.274246595115109</v>
          </cell>
          <cell r="AB164">
            <v>48.860914361517494</v>
          </cell>
          <cell r="AC164">
            <v>47.44758212791988</v>
          </cell>
          <cell r="AD164">
            <v>46.034249894322272</v>
          </cell>
          <cell r="AE164">
            <v>40.703968327611271</v>
          </cell>
          <cell r="AF164">
            <v>35.37368676090027</v>
          </cell>
          <cell r="AG164">
            <v>30.043405194189269</v>
          </cell>
          <cell r="AH164">
            <v>24.713123627478268</v>
          </cell>
          <cell r="AI164">
            <v>19.382842060767267</v>
          </cell>
          <cell r="AJ164">
            <v>14.052560494056268</v>
          </cell>
        </row>
        <row r="165">
          <cell r="D165" t="str">
            <v>Greater Glasgow &amp; ClydeRespiratory Medicine</v>
          </cell>
          <cell r="E165" t="str">
            <v>S. Respiratory Medicine</v>
          </cell>
          <cell r="F165">
            <v>1082</v>
          </cell>
          <cell r="G165">
            <v>1052.2586561229505</v>
          </cell>
          <cell r="H165">
            <v>1022.5173122459009</v>
          </cell>
          <cell r="I165">
            <v>992.77596836885141</v>
          </cell>
          <cell r="J165">
            <v>963.03462449180188</v>
          </cell>
          <cell r="K165">
            <v>933.29328061475235</v>
          </cell>
          <cell r="L165">
            <v>903.55193673770282</v>
          </cell>
          <cell r="M165">
            <v>873.81059286065329</v>
          </cell>
          <cell r="N165">
            <v>844.06924898360376</v>
          </cell>
          <cell r="O165">
            <v>814.32790510655423</v>
          </cell>
          <cell r="P165">
            <v>784.5865612295047</v>
          </cell>
          <cell r="Q165">
            <v>754.84521735245517</v>
          </cell>
          <cell r="R165">
            <v>725.10387347540552</v>
          </cell>
          <cell r="S165">
            <v>708.83551733973934</v>
          </cell>
          <cell r="T165">
            <v>692.56716120407316</v>
          </cell>
          <cell r="U165">
            <v>676.29880506840698</v>
          </cell>
          <cell r="V165">
            <v>660.0304489327408</v>
          </cell>
          <cell r="W165">
            <v>643.76209279707462</v>
          </cell>
          <cell r="X165">
            <v>627.49373666140843</v>
          </cell>
          <cell r="Y165">
            <v>611.22538052574225</v>
          </cell>
          <cell r="Z165">
            <v>594.95702439007607</v>
          </cell>
          <cell r="AA165">
            <v>578.68866825440989</v>
          </cell>
          <cell r="AB165">
            <v>562.42031211874371</v>
          </cell>
          <cell r="AC165">
            <v>546.15195598307753</v>
          </cell>
          <cell r="AD165">
            <v>529.88359984741169</v>
          </cell>
          <cell r="AE165">
            <v>468.52865670718506</v>
          </cell>
          <cell r="AF165">
            <v>407.17371356695844</v>
          </cell>
          <cell r="AG165">
            <v>345.81877042673182</v>
          </cell>
          <cell r="AH165">
            <v>284.46382728650519</v>
          </cell>
          <cell r="AI165">
            <v>223.10888414627857</v>
          </cell>
          <cell r="AJ165">
            <v>161.75394100605195</v>
          </cell>
        </row>
        <row r="166">
          <cell r="D166" t="str">
            <v>Greater Glasgow &amp; ClydeRestorative Dentistry</v>
          </cell>
          <cell r="E166" t="str">
            <v>T. Restorative Dentistry</v>
          </cell>
          <cell r="F166">
            <v>7</v>
          </cell>
          <cell r="G166">
            <v>6.8075883483000492</v>
          </cell>
          <cell r="H166">
            <v>6.6151766966000984</v>
          </cell>
          <cell r="I166">
            <v>6.4227650449001477</v>
          </cell>
          <cell r="J166">
            <v>6.2303533932001969</v>
          </cell>
          <cell r="K166">
            <v>6.0379417415002461</v>
          </cell>
          <cell r="L166">
            <v>5.8455300898002953</v>
          </cell>
          <cell r="M166">
            <v>5.6531184381003445</v>
          </cell>
          <cell r="N166">
            <v>5.4607067864003938</v>
          </cell>
          <cell r="O166">
            <v>5.268295134700443</v>
          </cell>
          <cell r="P166">
            <v>5.0758834830004922</v>
          </cell>
          <cell r="Q166">
            <v>4.8834718313005414</v>
          </cell>
          <cell r="R166">
            <v>4.6910601796005906</v>
          </cell>
          <cell r="S166">
            <v>4.5858120345454489</v>
          </cell>
          <cell r="T166">
            <v>4.4805638894903073</v>
          </cell>
          <cell r="U166">
            <v>4.3753157444351656</v>
          </cell>
          <cell r="V166">
            <v>4.2700675993800239</v>
          </cell>
          <cell r="W166">
            <v>4.1648194543248822</v>
          </cell>
          <cell r="X166">
            <v>4.0595713092697405</v>
          </cell>
          <cell r="Y166">
            <v>3.9543231642145988</v>
          </cell>
          <cell r="Z166">
            <v>3.8490750191594572</v>
          </cell>
          <cell r="AA166">
            <v>3.7438268741043155</v>
          </cell>
          <cell r="AB166">
            <v>3.6385787290491738</v>
          </cell>
          <cell r="AC166">
            <v>3.5333305839940321</v>
          </cell>
          <cell r="AD166">
            <v>3.4280824389388926</v>
          </cell>
          <cell r="AE166">
            <v>3.0311465775880735</v>
          </cell>
          <cell r="AF166">
            <v>2.6342107162372543</v>
          </cell>
          <cell r="AG166">
            <v>2.2372748548864352</v>
          </cell>
          <cell r="AH166">
            <v>1.840338993535616</v>
          </cell>
          <cell r="AI166">
            <v>1.4434031321847969</v>
          </cell>
          <cell r="AJ166">
            <v>1.0464672708339773</v>
          </cell>
        </row>
        <row r="167">
          <cell r="D167" t="str">
            <v>Greater Glasgow &amp; ClydeRheumatology</v>
          </cell>
          <cell r="E167" t="str">
            <v>U. Rheumatology</v>
          </cell>
          <cell r="F167">
            <v>425</v>
          </cell>
          <cell r="G167">
            <v>413.31786400393156</v>
          </cell>
          <cell r="H167">
            <v>401.63572800786312</v>
          </cell>
          <cell r="I167">
            <v>389.95359201179468</v>
          </cell>
          <cell r="J167">
            <v>378.27145601572624</v>
          </cell>
          <cell r="K167">
            <v>366.58932001965781</v>
          </cell>
          <cell r="L167">
            <v>354.90718402358937</v>
          </cell>
          <cell r="M167">
            <v>343.22504802752093</v>
          </cell>
          <cell r="N167">
            <v>331.54291203145249</v>
          </cell>
          <cell r="O167">
            <v>319.86077603538405</v>
          </cell>
          <cell r="P167">
            <v>308.17864003931561</v>
          </cell>
          <cell r="Q167">
            <v>296.49650404324717</v>
          </cell>
          <cell r="R167">
            <v>284.81436804717868</v>
          </cell>
          <cell r="S167">
            <v>278.42430209740223</v>
          </cell>
          <cell r="T167">
            <v>272.03423614762579</v>
          </cell>
          <cell r="U167">
            <v>265.64417019784935</v>
          </cell>
          <cell r="V167">
            <v>259.25410424807291</v>
          </cell>
          <cell r="W167">
            <v>252.86403829829646</v>
          </cell>
          <cell r="X167">
            <v>246.47397234852002</v>
          </cell>
          <cell r="Y167">
            <v>240.08390639874358</v>
          </cell>
          <cell r="Z167">
            <v>233.69384044896714</v>
          </cell>
          <cell r="AA167">
            <v>227.30377449919069</v>
          </cell>
          <cell r="AB167">
            <v>220.91370854941425</v>
          </cell>
          <cell r="AC167">
            <v>214.52364259963781</v>
          </cell>
          <cell r="AD167">
            <v>208.13357664986134</v>
          </cell>
          <cell r="AE167">
            <v>184.03389935356159</v>
          </cell>
          <cell r="AF167">
            <v>159.93422205726185</v>
          </cell>
          <cell r="AG167">
            <v>135.8345447609621</v>
          </cell>
          <cell r="AH167">
            <v>111.73486746466237</v>
          </cell>
          <cell r="AI167">
            <v>87.635190168362641</v>
          </cell>
          <cell r="AJ167">
            <v>63.53551287206291</v>
          </cell>
        </row>
        <row r="168">
          <cell r="D168" t="str">
            <v>Greater Glasgow &amp; ClydeTrauma &amp; Orthopaedics</v>
          </cell>
          <cell r="E168" t="str">
            <v>V. Trauma &amp; Orthopaedics</v>
          </cell>
          <cell r="F168">
            <v>3212</v>
          </cell>
          <cell r="G168">
            <v>3123.7105392485369</v>
          </cell>
          <cell r="H168">
            <v>3035.4210784970737</v>
          </cell>
          <cell r="I168">
            <v>2947.1316177456106</v>
          </cell>
          <cell r="J168">
            <v>2858.8421569941474</v>
          </cell>
          <cell r="K168">
            <v>2770.5526962426843</v>
          </cell>
          <cell r="L168">
            <v>2682.2632354912212</v>
          </cell>
          <cell r="M168">
            <v>2593.973774739758</v>
          </cell>
          <cell r="N168">
            <v>2505.6843139882949</v>
          </cell>
          <cell r="O168">
            <v>2417.3948532368318</v>
          </cell>
          <cell r="P168">
            <v>2329.1053924853686</v>
          </cell>
          <cell r="Q168">
            <v>2240.8159317339055</v>
          </cell>
          <cell r="R168">
            <v>2152.5264709824423</v>
          </cell>
          <cell r="S168">
            <v>2104.2326078514261</v>
          </cell>
          <cell r="T168">
            <v>2055.9387447204099</v>
          </cell>
          <cell r="U168">
            <v>2007.6448815893934</v>
          </cell>
          <cell r="V168">
            <v>1959.351018458377</v>
          </cell>
          <cell r="W168">
            <v>1911.0571553273605</v>
          </cell>
          <cell r="X168">
            <v>1862.7632921963441</v>
          </cell>
          <cell r="Y168">
            <v>1814.4694290653276</v>
          </cell>
          <cell r="Z168">
            <v>1766.1755659343112</v>
          </cell>
          <cell r="AA168">
            <v>1717.8817028032947</v>
          </cell>
          <cell r="AB168">
            <v>1669.5878396722783</v>
          </cell>
          <cell r="AC168">
            <v>1621.2939765412618</v>
          </cell>
          <cell r="AD168">
            <v>1573.0001134102461</v>
          </cell>
          <cell r="AE168">
            <v>1390.8632581732702</v>
          </cell>
          <cell r="AF168">
            <v>1208.7264029362943</v>
          </cell>
          <cell r="AG168">
            <v>1026.5895476993185</v>
          </cell>
          <cell r="AH168">
            <v>844.45269246234261</v>
          </cell>
          <cell r="AI168">
            <v>662.31583722536675</v>
          </cell>
          <cell r="AJ168">
            <v>480.17898198839077</v>
          </cell>
        </row>
        <row r="169">
          <cell r="D169" t="str">
            <v>Greater Glasgow &amp; ClydeUrology</v>
          </cell>
          <cell r="E169" t="str">
            <v>W. Urology</v>
          </cell>
          <cell r="F169">
            <v>787</v>
          </cell>
          <cell r="G169">
            <v>765.36743287316267</v>
          </cell>
          <cell r="H169">
            <v>743.73486574632534</v>
          </cell>
          <cell r="I169">
            <v>722.10229861948801</v>
          </cell>
          <cell r="J169">
            <v>700.46973149265068</v>
          </cell>
          <cell r="K169">
            <v>678.83716436581335</v>
          </cell>
          <cell r="L169">
            <v>657.20459723897602</v>
          </cell>
          <cell r="M169">
            <v>635.57203011213869</v>
          </cell>
          <cell r="N169">
            <v>613.93946298530136</v>
          </cell>
          <cell r="O169">
            <v>592.30689585846403</v>
          </cell>
          <cell r="P169">
            <v>570.6743287316267</v>
          </cell>
          <cell r="Q169">
            <v>549.04176160478937</v>
          </cell>
          <cell r="R169">
            <v>527.40919447795204</v>
          </cell>
          <cell r="S169">
            <v>515.57629588389545</v>
          </cell>
          <cell r="T169">
            <v>503.74339728983887</v>
          </cell>
          <cell r="U169">
            <v>491.91049869578228</v>
          </cell>
          <cell r="V169">
            <v>480.07760010172569</v>
          </cell>
          <cell r="W169">
            <v>468.24470150766911</v>
          </cell>
          <cell r="X169">
            <v>456.41180291361252</v>
          </cell>
          <cell r="Y169">
            <v>444.57890431955593</v>
          </cell>
          <cell r="Z169">
            <v>432.74600572549934</v>
          </cell>
          <cell r="AA169">
            <v>420.91310713144276</v>
          </cell>
          <cell r="AB169">
            <v>409.08020853738617</v>
          </cell>
          <cell r="AC169">
            <v>397.24730994332958</v>
          </cell>
          <cell r="AD169">
            <v>385.41441134927265</v>
          </cell>
          <cell r="AE169">
            <v>340.78747950883053</v>
          </cell>
          <cell r="AF169">
            <v>296.1605476683884</v>
          </cell>
          <cell r="AG169">
            <v>251.53361582794631</v>
          </cell>
          <cell r="AH169">
            <v>206.90668398750421</v>
          </cell>
          <cell r="AI169">
            <v>162.27975214706211</v>
          </cell>
          <cell r="AJ169">
            <v>117.65282030662003</v>
          </cell>
        </row>
        <row r="170">
          <cell r="D170" t="str">
            <v>Greater Glasgow &amp; ClydeOther specialties</v>
          </cell>
          <cell r="E170" t="str">
            <v>X. Other specialties</v>
          </cell>
          <cell r="F170">
            <v>402</v>
          </cell>
          <cell r="G170">
            <v>390.95007371665997</v>
          </cell>
          <cell r="H170">
            <v>379.90014743331994</v>
          </cell>
          <cell r="I170">
            <v>368.85022114997992</v>
          </cell>
          <cell r="J170">
            <v>357.80029486663989</v>
          </cell>
          <cell r="K170">
            <v>346.75036858329986</v>
          </cell>
          <cell r="L170">
            <v>335.70044229995983</v>
          </cell>
          <cell r="M170">
            <v>324.6505160166198</v>
          </cell>
          <cell r="N170">
            <v>313.60058973327978</v>
          </cell>
          <cell r="O170">
            <v>302.55066344993975</v>
          </cell>
          <cell r="P170">
            <v>291.50073716659972</v>
          </cell>
          <cell r="Q170">
            <v>280.45081088325969</v>
          </cell>
          <cell r="R170">
            <v>269.40088459991961</v>
          </cell>
          <cell r="S170">
            <v>263.35663398389579</v>
          </cell>
          <cell r="T170">
            <v>257.31238336787197</v>
          </cell>
          <cell r="U170">
            <v>251.26813275184813</v>
          </cell>
          <cell r="V170">
            <v>245.22388213582428</v>
          </cell>
          <cell r="W170">
            <v>239.17963151980044</v>
          </cell>
          <cell r="X170">
            <v>233.13538090377659</v>
          </cell>
          <cell r="Y170">
            <v>227.09113028775275</v>
          </cell>
          <cell r="Z170">
            <v>221.0468796717289</v>
          </cell>
          <cell r="AA170">
            <v>215.00262905570506</v>
          </cell>
          <cell r="AB170">
            <v>208.95837843968121</v>
          </cell>
          <cell r="AC170">
            <v>202.91412782365737</v>
          </cell>
          <cell r="AD170">
            <v>196.86987720763355</v>
          </cell>
          <cell r="AE170">
            <v>174.07441774148651</v>
          </cell>
          <cell r="AF170">
            <v>151.27895827533948</v>
          </cell>
          <cell r="AG170">
            <v>128.48349880919244</v>
          </cell>
          <cell r="AH170">
            <v>105.68803934304539</v>
          </cell>
          <cell r="AI170">
            <v>82.892579876898338</v>
          </cell>
          <cell r="AJ170">
            <v>60.097120410751273</v>
          </cell>
        </row>
        <row r="171">
          <cell r="D171" t="str">
            <v>HighlandAll specialties</v>
          </cell>
          <cell r="E171" t="str">
            <v>A. All specialties</v>
          </cell>
          <cell r="F171">
            <v>2342</v>
          </cell>
          <cell r="G171">
            <v>2277.6245588169595</v>
          </cell>
          <cell r="H171">
            <v>2213.249117633919</v>
          </cell>
          <cell r="I171">
            <v>2148.8736764508785</v>
          </cell>
          <cell r="J171">
            <v>2084.498235267838</v>
          </cell>
          <cell r="K171">
            <v>2020.1227940847973</v>
          </cell>
          <cell r="L171">
            <v>1955.7473529017566</v>
          </cell>
          <cell r="M171">
            <v>1891.3719117187159</v>
          </cell>
          <cell r="N171">
            <v>1826.9964705356751</v>
          </cell>
          <cell r="O171">
            <v>1762.6210293526344</v>
          </cell>
          <cell r="P171">
            <v>1698.2455881695937</v>
          </cell>
          <cell r="Q171">
            <v>1633.870146986553</v>
          </cell>
          <cell r="R171">
            <v>1569.4947058035118</v>
          </cell>
          <cell r="S171">
            <v>1534.2816835579201</v>
          </cell>
          <cell r="T171">
            <v>1499.0686613123285</v>
          </cell>
          <cell r="U171">
            <v>1463.8556390667368</v>
          </cell>
          <cell r="V171">
            <v>1428.6426168211451</v>
          </cell>
          <cell r="W171">
            <v>1393.4295945755534</v>
          </cell>
          <cell r="X171">
            <v>1358.2165723299618</v>
          </cell>
          <cell r="Y171">
            <v>1323.0035500843701</v>
          </cell>
          <cell r="Z171">
            <v>1287.7905278387784</v>
          </cell>
          <cell r="AA171">
            <v>1252.5775055931867</v>
          </cell>
          <cell r="AB171">
            <v>1217.3644833475951</v>
          </cell>
          <cell r="AC171">
            <v>1182.1514611020034</v>
          </cell>
          <cell r="AD171">
            <v>1146.9384388564124</v>
          </cell>
          <cell r="AE171">
            <v>1014.1350406730384</v>
          </cell>
          <cell r="AF171">
            <v>881.33164248966432</v>
          </cell>
          <cell r="AG171">
            <v>748.52824430629028</v>
          </cell>
          <cell r="AH171">
            <v>615.72484612291623</v>
          </cell>
          <cell r="AI171">
            <v>482.92144793954219</v>
          </cell>
          <cell r="AJ171">
            <v>350.11804975616786</v>
          </cell>
        </row>
        <row r="172">
          <cell r="D172" t="str">
            <v>HighlandAnaesthetics</v>
          </cell>
          <cell r="E172" t="str">
            <v>B. Anaesthetics</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row>
        <row r="173">
          <cell r="D173" t="str">
            <v>HighlandCardiology</v>
          </cell>
          <cell r="E173" t="str">
            <v>C. Cardiology</v>
          </cell>
          <cell r="F173">
            <v>26</v>
          </cell>
          <cell r="G173">
            <v>25.285328150828754</v>
          </cell>
          <cell r="H173">
            <v>24.570656301657507</v>
          </cell>
          <cell r="I173">
            <v>23.855984452486261</v>
          </cell>
          <cell r="J173">
            <v>23.141312603315015</v>
          </cell>
          <cell r="K173">
            <v>22.426640754143769</v>
          </cell>
          <cell r="L173">
            <v>21.711968904972522</v>
          </cell>
          <cell r="M173">
            <v>20.997297055801276</v>
          </cell>
          <cell r="N173">
            <v>20.28262520663003</v>
          </cell>
          <cell r="O173">
            <v>19.567953357458784</v>
          </cell>
          <cell r="P173">
            <v>18.853281508287537</v>
          </cell>
          <cell r="Q173">
            <v>18.138609659116291</v>
          </cell>
          <cell r="R173">
            <v>17.423937809945048</v>
          </cell>
          <cell r="S173">
            <v>17.033016128311665</v>
          </cell>
          <cell r="T173">
            <v>16.642094446678282</v>
          </cell>
          <cell r="U173">
            <v>16.251172765044899</v>
          </cell>
          <cell r="V173">
            <v>15.860251083411516</v>
          </cell>
          <cell r="W173">
            <v>15.469329401778133</v>
          </cell>
          <cell r="X173">
            <v>15.07840772014475</v>
          </cell>
          <cell r="Y173">
            <v>14.687486038511366</v>
          </cell>
          <cell r="Z173">
            <v>14.296564356877983</v>
          </cell>
          <cell r="AA173">
            <v>13.9056426752446</v>
          </cell>
          <cell r="AB173">
            <v>13.514720993611217</v>
          </cell>
          <cell r="AC173">
            <v>13.123799311977834</v>
          </cell>
          <cell r="AD173">
            <v>12.732877630344458</v>
          </cell>
          <cell r="AE173">
            <v>11.258544431041415</v>
          </cell>
          <cell r="AF173">
            <v>9.7842112317383716</v>
          </cell>
          <cell r="AG173">
            <v>8.3098780324353285</v>
          </cell>
          <cell r="AH173">
            <v>6.8355448331322863</v>
          </cell>
          <cell r="AI173">
            <v>5.3612116338292441</v>
          </cell>
          <cell r="AJ173">
            <v>3.886878434526202</v>
          </cell>
        </row>
        <row r="174">
          <cell r="D174" t="str">
            <v>HighlandDermatology</v>
          </cell>
          <cell r="E174" t="str">
            <v>D. Dermatology</v>
          </cell>
          <cell r="F174">
            <v>145</v>
          </cell>
          <cell r="G174">
            <v>141.01433007192958</v>
          </cell>
          <cell r="H174">
            <v>137.02866014385916</v>
          </cell>
          <cell r="I174">
            <v>133.04299021578873</v>
          </cell>
          <cell r="J174">
            <v>129.05732028771831</v>
          </cell>
          <cell r="K174">
            <v>125.0716503596479</v>
          </cell>
          <cell r="L174">
            <v>121.0859804315775</v>
          </cell>
          <cell r="M174">
            <v>117.10031050350709</v>
          </cell>
          <cell r="N174">
            <v>113.11464057543668</v>
          </cell>
          <cell r="O174">
            <v>109.12897064736627</v>
          </cell>
          <cell r="P174">
            <v>105.14330071929587</v>
          </cell>
          <cell r="Q174">
            <v>101.15763079122546</v>
          </cell>
          <cell r="R174">
            <v>97.171960863155078</v>
          </cell>
          <cell r="S174">
            <v>94.991820715584296</v>
          </cell>
          <cell r="T174">
            <v>92.811680568013514</v>
          </cell>
          <cell r="U174">
            <v>90.631540420442732</v>
          </cell>
          <cell r="V174">
            <v>88.45140027287195</v>
          </cell>
          <cell r="W174">
            <v>86.271260125301168</v>
          </cell>
          <cell r="X174">
            <v>84.091119977730386</v>
          </cell>
          <cell r="Y174">
            <v>81.910979830159604</v>
          </cell>
          <cell r="Z174">
            <v>79.730839682588822</v>
          </cell>
          <cell r="AA174">
            <v>77.55069953501804</v>
          </cell>
          <cell r="AB174">
            <v>75.370559387447258</v>
          </cell>
          <cell r="AC174">
            <v>73.190419239876476</v>
          </cell>
          <cell r="AD174">
            <v>71.010279092305638</v>
          </cell>
          <cell r="AE174">
            <v>62.788036250038665</v>
          </cell>
          <cell r="AF174">
            <v>54.565793407771693</v>
          </cell>
          <cell r="AG174">
            <v>46.343550565504721</v>
          </cell>
          <cell r="AH174">
            <v>38.121307723237749</v>
          </cell>
          <cell r="AI174">
            <v>29.899064880970776</v>
          </cell>
          <cell r="AJ174">
            <v>21.676822038703818</v>
          </cell>
        </row>
        <row r="175">
          <cell r="D175" t="str">
            <v>HighlandDiabetes/Endocrinology</v>
          </cell>
          <cell r="E175" t="str">
            <v>E. Diabetes/Endocrinology</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row>
        <row r="176">
          <cell r="D176" t="str">
            <v>HighlandENT</v>
          </cell>
          <cell r="E176" t="str">
            <v>F. ENT</v>
          </cell>
          <cell r="F176">
            <v>203</v>
          </cell>
          <cell r="G176">
            <v>197.42006210070141</v>
          </cell>
          <cell r="H176">
            <v>191.84012420140283</v>
          </cell>
          <cell r="I176">
            <v>186.26018630210424</v>
          </cell>
          <cell r="J176">
            <v>180.68024840280566</v>
          </cell>
          <cell r="K176">
            <v>175.10031050350707</v>
          </cell>
          <cell r="L176">
            <v>169.52037260420849</v>
          </cell>
          <cell r="M176">
            <v>163.9404347049099</v>
          </cell>
          <cell r="N176">
            <v>158.36049680561132</v>
          </cell>
          <cell r="O176">
            <v>152.78055890631273</v>
          </cell>
          <cell r="P176">
            <v>147.20062100701415</v>
          </cell>
          <cell r="Q176">
            <v>141.62068310771556</v>
          </cell>
          <cell r="R176">
            <v>136.04074520841712</v>
          </cell>
          <cell r="S176">
            <v>132.98854900181803</v>
          </cell>
          <cell r="T176">
            <v>129.93635279521894</v>
          </cell>
          <cell r="U176">
            <v>126.88415658861983</v>
          </cell>
          <cell r="V176">
            <v>123.83196038202072</v>
          </cell>
          <cell r="W176">
            <v>120.77976417542162</v>
          </cell>
          <cell r="X176">
            <v>117.72756796882251</v>
          </cell>
          <cell r="Y176">
            <v>114.67537176222341</v>
          </cell>
          <cell r="Z176">
            <v>111.6231755556243</v>
          </cell>
          <cell r="AA176">
            <v>108.57097934902519</v>
          </cell>
          <cell r="AB176">
            <v>105.51878314242609</v>
          </cell>
          <cell r="AC176">
            <v>102.46658693582698</v>
          </cell>
          <cell r="AD176">
            <v>99.41439072922789</v>
          </cell>
          <cell r="AE176">
            <v>87.903250750054127</v>
          </cell>
          <cell r="AF176">
            <v>76.392110770880365</v>
          </cell>
          <cell r="AG176">
            <v>64.880970791706602</v>
          </cell>
          <cell r="AH176">
            <v>53.369830812532847</v>
          </cell>
          <cell r="AI176">
            <v>41.858690833359091</v>
          </cell>
          <cell r="AJ176">
            <v>30.347550854185343</v>
          </cell>
        </row>
        <row r="177">
          <cell r="D177" t="str">
            <v>HighlandGastroenterology</v>
          </cell>
          <cell r="E177" t="str">
            <v>G. Gastroenterology</v>
          </cell>
          <cell r="F177">
            <v>285</v>
          </cell>
          <cell r="G177">
            <v>277.16609703793057</v>
          </cell>
          <cell r="H177">
            <v>269.33219407586114</v>
          </cell>
          <cell r="I177">
            <v>261.49829111379171</v>
          </cell>
          <cell r="J177">
            <v>253.66438815172228</v>
          </cell>
          <cell r="K177">
            <v>245.83048518965285</v>
          </cell>
          <cell r="L177">
            <v>237.99658222758342</v>
          </cell>
          <cell r="M177">
            <v>230.16267926551399</v>
          </cell>
          <cell r="N177">
            <v>222.32877630344456</v>
          </cell>
          <cell r="O177">
            <v>214.49487334137513</v>
          </cell>
          <cell r="P177">
            <v>206.6609703793057</v>
          </cell>
          <cell r="Q177">
            <v>198.82706741723626</v>
          </cell>
          <cell r="R177">
            <v>190.99316445516689</v>
          </cell>
          <cell r="S177">
            <v>186.70806140649327</v>
          </cell>
          <cell r="T177">
            <v>182.42295835781965</v>
          </cell>
          <cell r="U177">
            <v>178.13785530914603</v>
          </cell>
          <cell r="V177">
            <v>173.85275226047241</v>
          </cell>
          <cell r="W177">
            <v>169.56764921179879</v>
          </cell>
          <cell r="X177">
            <v>165.28254616312518</v>
          </cell>
          <cell r="Y177">
            <v>160.99744311445156</v>
          </cell>
          <cell r="Z177">
            <v>156.71234006577794</v>
          </cell>
          <cell r="AA177">
            <v>152.42723701710432</v>
          </cell>
          <cell r="AB177">
            <v>148.1421339684307</v>
          </cell>
          <cell r="AC177">
            <v>143.85703091975708</v>
          </cell>
          <cell r="AD177">
            <v>139.57192787108349</v>
          </cell>
          <cell r="AE177">
            <v>123.41096780180014</v>
          </cell>
          <cell r="AF177">
            <v>107.25000773251679</v>
          </cell>
          <cell r="AG177">
            <v>91.089047663233444</v>
          </cell>
          <cell r="AH177">
            <v>74.928087593950096</v>
          </cell>
          <cell r="AI177">
            <v>58.767127524666748</v>
          </cell>
          <cell r="AJ177">
            <v>42.606167455383364</v>
          </cell>
        </row>
        <row r="178">
          <cell r="D178" t="str">
            <v>HighlandGeneral Medicine</v>
          </cell>
          <cell r="E178" t="str">
            <v>H. General Medicine</v>
          </cell>
          <cell r="F178">
            <v>31</v>
          </cell>
          <cell r="G178">
            <v>30.147891256757362</v>
          </cell>
          <cell r="H178">
            <v>29.295782513514723</v>
          </cell>
          <cell r="I178">
            <v>28.443673770272085</v>
          </cell>
          <cell r="J178">
            <v>27.591565027029446</v>
          </cell>
          <cell r="K178">
            <v>26.739456283786808</v>
          </cell>
          <cell r="L178">
            <v>25.88734754054417</v>
          </cell>
          <cell r="M178">
            <v>25.035238797301531</v>
          </cell>
          <cell r="N178">
            <v>24.183130054058893</v>
          </cell>
          <cell r="O178">
            <v>23.331021310816254</v>
          </cell>
          <cell r="P178">
            <v>22.478912567573616</v>
          </cell>
          <cell r="Q178">
            <v>21.626803824330977</v>
          </cell>
          <cell r="R178">
            <v>20.774695081088328</v>
          </cell>
          <cell r="S178">
            <v>20.308596152986986</v>
          </cell>
          <cell r="T178">
            <v>19.842497224885644</v>
          </cell>
          <cell r="U178">
            <v>19.376398296784302</v>
          </cell>
          <cell r="V178">
            <v>18.91029936868296</v>
          </cell>
          <cell r="W178">
            <v>18.444200440581618</v>
          </cell>
          <cell r="X178">
            <v>17.978101512480276</v>
          </cell>
          <cell r="Y178">
            <v>17.512002584378934</v>
          </cell>
          <cell r="Z178">
            <v>17.045903656277591</v>
          </cell>
          <cell r="AA178">
            <v>16.579804728176249</v>
          </cell>
          <cell r="AB178">
            <v>16.113705800074907</v>
          </cell>
          <cell r="AC178">
            <v>15.647606871973567</v>
          </cell>
          <cell r="AD178">
            <v>15.181507943872239</v>
          </cell>
          <cell r="AE178">
            <v>13.42364912931861</v>
          </cell>
          <cell r="AF178">
            <v>11.665790314764982</v>
          </cell>
          <cell r="AG178">
            <v>9.9079315002113528</v>
          </cell>
          <cell r="AH178">
            <v>8.1500726856577241</v>
          </cell>
          <cell r="AI178">
            <v>6.3922138711040963</v>
          </cell>
          <cell r="AJ178">
            <v>4.6343550565504712</v>
          </cell>
        </row>
        <row r="179">
          <cell r="D179" t="str">
            <v>HighlandGeneral Surgery (inc Vascular)</v>
          </cell>
          <cell r="E179" t="str">
            <v>I. General Surgery (inc Vascular)</v>
          </cell>
          <cell r="F179">
            <v>71</v>
          </cell>
          <cell r="G179">
            <v>69.04839610418621</v>
          </cell>
          <cell r="H179">
            <v>67.09679220837242</v>
          </cell>
          <cell r="I179">
            <v>65.145188312558631</v>
          </cell>
          <cell r="J179">
            <v>63.193584416744841</v>
          </cell>
          <cell r="K179">
            <v>61.241980520931051</v>
          </cell>
          <cell r="L179">
            <v>59.290376625117261</v>
          </cell>
          <cell r="M179">
            <v>57.338772729303471</v>
          </cell>
          <cell r="N179">
            <v>55.387168833489682</v>
          </cell>
          <cell r="O179">
            <v>53.435564937675892</v>
          </cell>
          <cell r="P179">
            <v>51.483961041862102</v>
          </cell>
          <cell r="Q179">
            <v>49.532357146048312</v>
          </cell>
          <cell r="R179">
            <v>47.580753250234558</v>
          </cell>
          <cell r="S179">
            <v>46.513236350389555</v>
          </cell>
          <cell r="T179">
            <v>45.445719450544551</v>
          </cell>
          <cell r="U179">
            <v>44.378202550699548</v>
          </cell>
          <cell r="V179">
            <v>43.310685650854545</v>
          </cell>
          <cell r="W179">
            <v>42.243168751009541</v>
          </cell>
          <cell r="X179">
            <v>41.175651851164538</v>
          </cell>
          <cell r="Y179">
            <v>40.108134951319535</v>
          </cell>
          <cell r="Z179">
            <v>39.040618051474532</v>
          </cell>
          <cell r="AA179">
            <v>37.973101151629528</v>
          </cell>
          <cell r="AB179">
            <v>36.905584251784525</v>
          </cell>
          <cell r="AC179">
            <v>35.838067351939522</v>
          </cell>
          <cell r="AD179">
            <v>34.770550452094483</v>
          </cell>
          <cell r="AE179">
            <v>30.744486715536173</v>
          </cell>
          <cell r="AF179">
            <v>26.718422978977863</v>
          </cell>
          <cell r="AG179">
            <v>22.692359242419553</v>
          </cell>
          <cell r="AH179">
            <v>18.666295505861243</v>
          </cell>
          <cell r="AI179">
            <v>14.640231769302932</v>
          </cell>
          <cell r="AJ179">
            <v>10.614168032744628</v>
          </cell>
        </row>
        <row r="180">
          <cell r="D180" t="str">
            <v>HighlandGynaecology</v>
          </cell>
          <cell r="E180" t="str">
            <v>J. Gynaecology</v>
          </cell>
          <cell r="F180">
            <v>294</v>
          </cell>
          <cell r="G180">
            <v>285.91871062860207</v>
          </cell>
          <cell r="H180">
            <v>277.83742125720414</v>
          </cell>
          <cell r="I180">
            <v>269.75613188580621</v>
          </cell>
          <cell r="J180">
            <v>261.67484251440828</v>
          </cell>
          <cell r="K180">
            <v>253.59355314301035</v>
          </cell>
          <cell r="L180">
            <v>245.51226377161242</v>
          </cell>
          <cell r="M180">
            <v>237.4309744002145</v>
          </cell>
          <cell r="N180">
            <v>229.34968502881657</v>
          </cell>
          <cell r="O180">
            <v>221.26839565741864</v>
          </cell>
          <cell r="P180">
            <v>213.18710628602071</v>
          </cell>
          <cell r="Q180">
            <v>205.10581691462278</v>
          </cell>
          <cell r="R180">
            <v>197.02452754322479</v>
          </cell>
          <cell r="S180">
            <v>192.60410545090886</v>
          </cell>
          <cell r="T180">
            <v>188.18368335859293</v>
          </cell>
          <cell r="U180">
            <v>183.763261266277</v>
          </cell>
          <cell r="V180">
            <v>179.34283917396107</v>
          </cell>
          <cell r="W180">
            <v>174.92241708164514</v>
          </cell>
          <cell r="X180">
            <v>170.50199498932921</v>
          </cell>
          <cell r="Y180">
            <v>166.08157289701327</v>
          </cell>
          <cell r="Z180">
            <v>161.66115080469734</v>
          </cell>
          <cell r="AA180">
            <v>157.24072871238141</v>
          </cell>
          <cell r="AB180">
            <v>152.82030662006548</v>
          </cell>
          <cell r="AC180">
            <v>148.39988452774955</v>
          </cell>
          <cell r="AD180">
            <v>143.97946243543348</v>
          </cell>
          <cell r="AE180">
            <v>127.30815625869907</v>
          </cell>
          <cell r="AF180">
            <v>110.63685008196467</v>
          </cell>
          <cell r="AG180">
            <v>93.965543905230263</v>
          </cell>
          <cell r="AH180">
            <v>77.294237728495858</v>
          </cell>
          <cell r="AI180">
            <v>60.622931551761454</v>
          </cell>
          <cell r="AJ180">
            <v>43.951625375027049</v>
          </cell>
        </row>
        <row r="181">
          <cell r="D181" t="str">
            <v>HighlandNeurology</v>
          </cell>
          <cell r="E181" t="str">
            <v>K. Neurology</v>
          </cell>
          <cell r="F181">
            <v>35</v>
          </cell>
          <cell r="G181">
            <v>34.037941741500248</v>
          </cell>
          <cell r="H181">
            <v>33.075883483000496</v>
          </cell>
          <cell r="I181">
            <v>32.113825224500744</v>
          </cell>
          <cell r="J181">
            <v>31.151766966000988</v>
          </cell>
          <cell r="K181">
            <v>30.189708707501232</v>
          </cell>
          <cell r="L181">
            <v>29.227650449001477</v>
          </cell>
          <cell r="M181">
            <v>28.265592190501721</v>
          </cell>
          <cell r="N181">
            <v>27.303533932001965</v>
          </cell>
          <cell r="O181">
            <v>26.34147567350221</v>
          </cell>
          <cell r="P181">
            <v>25.379417415002454</v>
          </cell>
          <cell r="Q181">
            <v>24.417359156502698</v>
          </cell>
          <cell r="R181">
            <v>23.45530089800295</v>
          </cell>
          <cell r="S181">
            <v>22.929060172727244</v>
          </cell>
          <cell r="T181">
            <v>22.402819447451538</v>
          </cell>
          <cell r="U181">
            <v>21.876578722175832</v>
          </cell>
          <cell r="V181">
            <v>21.350337996900127</v>
          </cell>
          <cell r="W181">
            <v>20.824097271624421</v>
          </cell>
          <cell r="X181">
            <v>20.297856546348715</v>
          </cell>
          <cell r="Y181">
            <v>19.771615821073009</v>
          </cell>
          <cell r="Z181">
            <v>19.245375095797304</v>
          </cell>
          <cell r="AA181">
            <v>18.719134370521598</v>
          </cell>
          <cell r="AB181">
            <v>18.192893645245892</v>
          </cell>
          <cell r="AC181">
            <v>17.666652919970186</v>
          </cell>
          <cell r="AD181">
            <v>17.140412194694463</v>
          </cell>
          <cell r="AE181">
            <v>15.155732887940367</v>
          </cell>
          <cell r="AF181">
            <v>13.171053581186271</v>
          </cell>
          <cell r="AG181">
            <v>11.186374274432175</v>
          </cell>
          <cell r="AH181">
            <v>9.2016949676780797</v>
          </cell>
          <cell r="AI181">
            <v>7.2170156609239839</v>
          </cell>
          <cell r="AJ181">
            <v>5.2323363541698873</v>
          </cell>
        </row>
        <row r="182">
          <cell r="D182" t="str">
            <v>HighlandNeurosurgery</v>
          </cell>
          <cell r="E182" t="str">
            <v>L. Neurosurgery</v>
          </cell>
          <cell r="F182">
            <v>10</v>
          </cell>
          <cell r="G182">
            <v>9.7251262118572139</v>
          </cell>
          <cell r="H182">
            <v>9.4502524237144279</v>
          </cell>
          <cell r="I182">
            <v>9.1753786355716418</v>
          </cell>
          <cell r="J182">
            <v>8.9005048474288557</v>
          </cell>
          <cell r="K182">
            <v>8.6256310592860697</v>
          </cell>
          <cell r="L182">
            <v>8.3507572711432836</v>
          </cell>
          <cell r="M182">
            <v>8.0758834830004975</v>
          </cell>
          <cell r="N182">
            <v>7.8010096948577106</v>
          </cell>
          <cell r="O182">
            <v>7.5261359067149236</v>
          </cell>
          <cell r="P182">
            <v>7.2512621185721367</v>
          </cell>
          <cell r="Q182">
            <v>6.9763883304293497</v>
          </cell>
          <cell r="R182">
            <v>6.7015145422865574</v>
          </cell>
          <cell r="S182">
            <v>6.5511600493506412</v>
          </cell>
          <cell r="T182">
            <v>6.400805556414725</v>
          </cell>
          <cell r="U182">
            <v>6.2504510634788089</v>
          </cell>
          <cell r="V182">
            <v>6.1000965705428927</v>
          </cell>
          <cell r="W182">
            <v>5.9497420776069765</v>
          </cell>
          <cell r="X182">
            <v>5.7993875846710603</v>
          </cell>
          <cell r="Y182">
            <v>5.6490330917351441</v>
          </cell>
          <cell r="Z182">
            <v>5.4986785987992279</v>
          </cell>
          <cell r="AA182">
            <v>5.3483241058633118</v>
          </cell>
          <cell r="AB182">
            <v>5.1979696129273956</v>
          </cell>
          <cell r="AC182">
            <v>5.0476151199914794</v>
          </cell>
          <cell r="AD182">
            <v>4.8972606270555605</v>
          </cell>
          <cell r="AE182">
            <v>4.3302093965543902</v>
          </cell>
          <cell r="AF182">
            <v>3.7631581660532198</v>
          </cell>
          <cell r="AG182">
            <v>3.1961069355520495</v>
          </cell>
          <cell r="AH182">
            <v>2.6290557050508792</v>
          </cell>
          <cell r="AI182">
            <v>2.0620044745497088</v>
          </cell>
          <cell r="AJ182">
            <v>1.4949532440485391</v>
          </cell>
        </row>
        <row r="183">
          <cell r="D183" t="str">
            <v>HighlandOphthalmology</v>
          </cell>
          <cell r="E183" t="str">
            <v>M. Ophthalmology</v>
          </cell>
          <cell r="F183">
            <v>182</v>
          </cell>
          <cell r="G183">
            <v>176.99729705580128</v>
          </cell>
          <cell r="H183">
            <v>171.99459411160257</v>
          </cell>
          <cell r="I183">
            <v>166.99189116740385</v>
          </cell>
          <cell r="J183">
            <v>161.98918822320513</v>
          </cell>
          <cell r="K183">
            <v>156.98648527900642</v>
          </cell>
          <cell r="L183">
            <v>151.9837823348077</v>
          </cell>
          <cell r="M183">
            <v>146.98107939060898</v>
          </cell>
          <cell r="N183">
            <v>141.97837644641027</v>
          </cell>
          <cell r="O183">
            <v>136.97567350221155</v>
          </cell>
          <cell r="P183">
            <v>131.97297055801283</v>
          </cell>
          <cell r="Q183">
            <v>126.97026761381412</v>
          </cell>
          <cell r="R183">
            <v>121.96756466961534</v>
          </cell>
          <cell r="S183">
            <v>119.23111289818166</v>
          </cell>
          <cell r="T183">
            <v>116.49466112674799</v>
          </cell>
          <cell r="U183">
            <v>113.75820935531431</v>
          </cell>
          <cell r="V183">
            <v>111.02175758388063</v>
          </cell>
          <cell r="W183">
            <v>108.28530581244695</v>
          </cell>
          <cell r="X183">
            <v>105.54885404101327</v>
          </cell>
          <cell r="Y183">
            <v>102.81240226957959</v>
          </cell>
          <cell r="Z183">
            <v>100.07595049814591</v>
          </cell>
          <cell r="AA183">
            <v>97.339498726712236</v>
          </cell>
          <cell r="AB183">
            <v>94.603046955278558</v>
          </cell>
          <cell r="AC183">
            <v>91.866595183844879</v>
          </cell>
          <cell r="AD183">
            <v>89.130143412411201</v>
          </cell>
          <cell r="AE183">
            <v>78.809811017289903</v>
          </cell>
          <cell r="AF183">
            <v>68.489478622168605</v>
          </cell>
          <cell r="AG183">
            <v>58.169146227047307</v>
          </cell>
          <cell r="AH183">
            <v>47.848813831926009</v>
          </cell>
          <cell r="AI183">
            <v>37.528481436804711</v>
          </cell>
          <cell r="AJ183">
            <v>27.208149041683413</v>
          </cell>
        </row>
        <row r="184">
          <cell r="D184" t="str">
            <v>HighlandOral &amp; Maxillofacial Surgery</v>
          </cell>
          <cell r="E184" t="str">
            <v>N. Oral &amp; Maxillofacial Surgery</v>
          </cell>
          <cell r="F184">
            <v>259</v>
          </cell>
          <cell r="G184">
            <v>251.88076888710182</v>
          </cell>
          <cell r="H184">
            <v>244.76153777420365</v>
          </cell>
          <cell r="I184">
            <v>237.64230666130547</v>
          </cell>
          <cell r="J184">
            <v>230.52307554840729</v>
          </cell>
          <cell r="K184">
            <v>223.40384443550911</v>
          </cell>
          <cell r="L184">
            <v>216.28461332261094</v>
          </cell>
          <cell r="M184">
            <v>209.16538220971276</v>
          </cell>
          <cell r="N184">
            <v>202.04615109681458</v>
          </cell>
          <cell r="O184">
            <v>194.92691998391641</v>
          </cell>
          <cell r="P184">
            <v>187.80768887101823</v>
          </cell>
          <cell r="Q184">
            <v>180.68845775812005</v>
          </cell>
          <cell r="R184">
            <v>173.56922664522185</v>
          </cell>
          <cell r="S184">
            <v>169.67504527818161</v>
          </cell>
          <cell r="T184">
            <v>165.78086391114138</v>
          </cell>
          <cell r="U184">
            <v>161.88668254410115</v>
          </cell>
          <cell r="V184">
            <v>157.99250117706092</v>
          </cell>
          <cell r="W184">
            <v>154.09831981002068</v>
          </cell>
          <cell r="X184">
            <v>150.20413844298045</v>
          </cell>
          <cell r="Y184">
            <v>146.30995707594022</v>
          </cell>
          <cell r="Z184">
            <v>142.41577570889999</v>
          </cell>
          <cell r="AA184">
            <v>138.52159434185975</v>
          </cell>
          <cell r="AB184">
            <v>134.62741297481952</v>
          </cell>
          <cell r="AC184">
            <v>130.73323160777929</v>
          </cell>
          <cell r="AD184">
            <v>126.83905024073903</v>
          </cell>
          <cell r="AE184">
            <v>112.15242337075871</v>
          </cell>
          <cell r="AF184">
            <v>97.465796500778396</v>
          </cell>
          <cell r="AG184">
            <v>82.77916963079808</v>
          </cell>
          <cell r="AH184">
            <v>68.092542760817764</v>
          </cell>
          <cell r="AI184">
            <v>53.405915890837456</v>
          </cell>
          <cell r="AJ184">
            <v>38.719289020857161</v>
          </cell>
        </row>
        <row r="185">
          <cell r="D185" t="str">
            <v>HighlandOral Surgery</v>
          </cell>
          <cell r="E185" t="str">
            <v>O. Oral Surgery</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row>
        <row r="186">
          <cell r="D186" t="str">
            <v>HighlandOrthodontics</v>
          </cell>
          <cell r="E186" t="str">
            <v>P. Orthodontics</v>
          </cell>
          <cell r="F186">
            <v>24</v>
          </cell>
          <cell r="G186">
            <v>23.340302908457311</v>
          </cell>
          <cell r="H186">
            <v>22.680605816914621</v>
          </cell>
          <cell r="I186">
            <v>22.020908725371932</v>
          </cell>
          <cell r="J186">
            <v>21.361211633829242</v>
          </cell>
          <cell r="K186">
            <v>20.701514542286553</v>
          </cell>
          <cell r="L186">
            <v>20.041817450743864</v>
          </cell>
          <cell r="M186">
            <v>19.382120359201174</v>
          </cell>
          <cell r="N186">
            <v>18.722423267658485</v>
          </cell>
          <cell r="O186">
            <v>18.062726176115795</v>
          </cell>
          <cell r="P186">
            <v>17.403029084573106</v>
          </cell>
          <cell r="Q186">
            <v>16.743331993030417</v>
          </cell>
          <cell r="R186">
            <v>16.083634901487738</v>
          </cell>
          <cell r="S186">
            <v>15.722784118441538</v>
          </cell>
          <cell r="T186">
            <v>15.361933335395339</v>
          </cell>
          <cell r="U186">
            <v>15.001082552349139</v>
          </cell>
          <cell r="V186">
            <v>14.64023176930294</v>
          </cell>
          <cell r="W186">
            <v>14.27938098625674</v>
          </cell>
          <cell r="X186">
            <v>13.91853020321054</v>
          </cell>
          <cell r="Y186">
            <v>13.557679420164341</v>
          </cell>
          <cell r="Z186">
            <v>13.196828637118141</v>
          </cell>
          <cell r="AA186">
            <v>12.835977854071942</v>
          </cell>
          <cell r="AB186">
            <v>12.475127071025742</v>
          </cell>
          <cell r="AC186">
            <v>12.114276287979543</v>
          </cell>
          <cell r="AD186">
            <v>11.753425504933347</v>
          </cell>
          <cell r="AE186">
            <v>10.392502551730537</v>
          </cell>
          <cell r="AF186">
            <v>9.0315795985277276</v>
          </cell>
          <cell r="AG186">
            <v>7.670656645324919</v>
          </cell>
          <cell r="AH186">
            <v>6.3097336921221103</v>
          </cell>
          <cell r="AI186">
            <v>4.9488107389193017</v>
          </cell>
          <cell r="AJ186">
            <v>3.5878877857164939</v>
          </cell>
        </row>
        <row r="187">
          <cell r="D187" t="str">
            <v>HighlandPain Management</v>
          </cell>
          <cell r="E187" t="str">
            <v>Q. Pain Management</v>
          </cell>
          <cell r="F187">
            <v>68</v>
          </cell>
          <cell r="G187">
            <v>66.130858240629053</v>
          </cell>
          <cell r="H187">
            <v>64.261716481258105</v>
          </cell>
          <cell r="I187">
            <v>62.392574721887158</v>
          </cell>
          <cell r="J187">
            <v>60.52343296251621</v>
          </cell>
          <cell r="K187">
            <v>58.654291203145263</v>
          </cell>
          <cell r="L187">
            <v>56.785149443774316</v>
          </cell>
          <cell r="M187">
            <v>54.916007684403368</v>
          </cell>
          <cell r="N187">
            <v>53.046865925032421</v>
          </cell>
          <cell r="O187">
            <v>51.177724165661473</v>
          </cell>
          <cell r="P187">
            <v>49.308582406290526</v>
          </cell>
          <cell r="Q187">
            <v>47.439440646919579</v>
          </cell>
          <cell r="R187">
            <v>45.570298887548589</v>
          </cell>
          <cell r="S187">
            <v>44.547888335584361</v>
          </cell>
          <cell r="T187">
            <v>43.525477783620133</v>
          </cell>
          <cell r="U187">
            <v>42.503067231655905</v>
          </cell>
          <cell r="V187">
            <v>41.480656679691677</v>
          </cell>
          <cell r="W187">
            <v>40.458246127727449</v>
          </cell>
          <cell r="X187">
            <v>39.435835575763221</v>
          </cell>
          <cell r="Y187">
            <v>38.413425023798993</v>
          </cell>
          <cell r="Z187">
            <v>37.391014471834765</v>
          </cell>
          <cell r="AA187">
            <v>36.368603919870537</v>
          </cell>
          <cell r="AB187">
            <v>35.346193367906309</v>
          </cell>
          <cell r="AC187">
            <v>34.323782815942081</v>
          </cell>
          <cell r="AD187">
            <v>33.301372263977811</v>
          </cell>
          <cell r="AE187">
            <v>29.445423896569853</v>
          </cell>
          <cell r="AF187">
            <v>25.589475529161895</v>
          </cell>
          <cell r="AG187">
            <v>21.733527161753937</v>
          </cell>
          <cell r="AH187">
            <v>17.877578794345979</v>
          </cell>
          <cell r="AI187">
            <v>14.021630426938021</v>
          </cell>
          <cell r="AJ187">
            <v>10.165682059530067</v>
          </cell>
        </row>
        <row r="188">
          <cell r="D188" t="str">
            <v>HighlandPlastic Surgery</v>
          </cell>
          <cell r="E188" t="str">
            <v>R. Plastic Surgery</v>
          </cell>
          <cell r="F188">
            <v>2</v>
          </cell>
          <cell r="G188">
            <v>1.9450252423714427</v>
          </cell>
          <cell r="H188">
            <v>1.8900504847428854</v>
          </cell>
          <cell r="I188">
            <v>1.8350757271143281</v>
          </cell>
          <cell r="J188">
            <v>1.7801009694857708</v>
          </cell>
          <cell r="K188">
            <v>1.7251262118572135</v>
          </cell>
          <cell r="L188">
            <v>1.6701514542286562</v>
          </cell>
          <cell r="M188">
            <v>1.6151766966000989</v>
          </cell>
          <cell r="N188">
            <v>1.5602019389715416</v>
          </cell>
          <cell r="O188">
            <v>1.5052271813429843</v>
          </cell>
          <cell r="P188">
            <v>1.450252423714427</v>
          </cell>
          <cell r="Q188">
            <v>1.3952776660858697</v>
          </cell>
          <cell r="R188">
            <v>1.3403029084573115</v>
          </cell>
          <cell r="S188">
            <v>1.3102320098701281</v>
          </cell>
          <cell r="T188">
            <v>1.2801611112829447</v>
          </cell>
          <cell r="U188">
            <v>1.2500902126957614</v>
          </cell>
          <cell r="V188">
            <v>1.220019314108578</v>
          </cell>
          <cell r="W188">
            <v>1.1899484155213946</v>
          </cell>
          <cell r="X188">
            <v>1.1598775169342113</v>
          </cell>
          <cell r="Y188">
            <v>1.1298066183470279</v>
          </cell>
          <cell r="Z188">
            <v>1.0997357197598445</v>
          </cell>
          <cell r="AA188">
            <v>1.0696648211726612</v>
          </cell>
          <cell r="AB188">
            <v>1.0395939225854778</v>
          </cell>
          <cell r="AC188">
            <v>1.0095230239982944</v>
          </cell>
          <cell r="AD188">
            <v>0.97945212541111215</v>
          </cell>
          <cell r="AE188">
            <v>0.86604187931087806</v>
          </cell>
          <cell r="AF188">
            <v>0.75263163321064397</v>
          </cell>
          <cell r="AG188">
            <v>0.63922138711040988</v>
          </cell>
          <cell r="AH188">
            <v>0.52581114101017579</v>
          </cell>
          <cell r="AI188">
            <v>0.41240089490994175</v>
          </cell>
          <cell r="AJ188">
            <v>0.29899064880970783</v>
          </cell>
        </row>
        <row r="189">
          <cell r="D189" t="str">
            <v>HighlandRespiratory Medicine</v>
          </cell>
          <cell r="E189" t="str">
            <v>S. Respiratory Medicine</v>
          </cell>
          <cell r="F189">
            <v>68</v>
          </cell>
          <cell r="G189">
            <v>66.130858240629053</v>
          </cell>
          <cell r="H189">
            <v>64.261716481258105</v>
          </cell>
          <cell r="I189">
            <v>62.392574721887158</v>
          </cell>
          <cell r="J189">
            <v>60.52343296251621</v>
          </cell>
          <cell r="K189">
            <v>58.654291203145263</v>
          </cell>
          <cell r="L189">
            <v>56.785149443774316</v>
          </cell>
          <cell r="M189">
            <v>54.916007684403368</v>
          </cell>
          <cell r="N189">
            <v>53.046865925032421</v>
          </cell>
          <cell r="O189">
            <v>51.177724165661473</v>
          </cell>
          <cell r="P189">
            <v>49.308582406290526</v>
          </cell>
          <cell r="Q189">
            <v>47.439440646919579</v>
          </cell>
          <cell r="R189">
            <v>45.570298887548589</v>
          </cell>
          <cell r="S189">
            <v>44.547888335584361</v>
          </cell>
          <cell r="T189">
            <v>43.525477783620133</v>
          </cell>
          <cell r="U189">
            <v>42.503067231655905</v>
          </cell>
          <cell r="V189">
            <v>41.480656679691677</v>
          </cell>
          <cell r="W189">
            <v>40.458246127727449</v>
          </cell>
          <cell r="X189">
            <v>39.435835575763221</v>
          </cell>
          <cell r="Y189">
            <v>38.413425023798993</v>
          </cell>
          <cell r="Z189">
            <v>37.391014471834765</v>
          </cell>
          <cell r="AA189">
            <v>36.368603919870537</v>
          </cell>
          <cell r="AB189">
            <v>35.346193367906309</v>
          </cell>
          <cell r="AC189">
            <v>34.323782815942081</v>
          </cell>
          <cell r="AD189">
            <v>33.301372263977811</v>
          </cell>
          <cell r="AE189">
            <v>29.445423896569853</v>
          </cell>
          <cell r="AF189">
            <v>25.589475529161895</v>
          </cell>
          <cell r="AG189">
            <v>21.733527161753937</v>
          </cell>
          <cell r="AH189">
            <v>17.877578794345979</v>
          </cell>
          <cell r="AI189">
            <v>14.021630426938021</v>
          </cell>
          <cell r="AJ189">
            <v>10.165682059530067</v>
          </cell>
        </row>
        <row r="190">
          <cell r="D190" t="str">
            <v>HighlandRestorative Dentistry</v>
          </cell>
          <cell r="E190" t="str">
            <v>T. Restorative Dentistry</v>
          </cell>
          <cell r="F190">
            <v>8</v>
          </cell>
          <cell r="G190">
            <v>7.7801009694857708</v>
          </cell>
          <cell r="H190">
            <v>7.5602019389715416</v>
          </cell>
          <cell r="I190">
            <v>7.3403029084573124</v>
          </cell>
          <cell r="J190">
            <v>7.1204038779430832</v>
          </cell>
          <cell r="K190">
            <v>6.9005048474288539</v>
          </cell>
          <cell r="L190">
            <v>6.6806058169146247</v>
          </cell>
          <cell r="M190">
            <v>6.4607067864003955</v>
          </cell>
          <cell r="N190">
            <v>6.2408077558861663</v>
          </cell>
          <cell r="O190">
            <v>6.0209087253719371</v>
          </cell>
          <cell r="P190">
            <v>5.8010096948577079</v>
          </cell>
          <cell r="Q190">
            <v>5.5811106643434787</v>
          </cell>
          <cell r="R190">
            <v>5.3612116338292459</v>
          </cell>
          <cell r="S190">
            <v>5.2409280394805124</v>
          </cell>
          <cell r="T190">
            <v>5.120644445131779</v>
          </cell>
          <cell r="U190">
            <v>5.0003608507830455</v>
          </cell>
          <cell r="V190">
            <v>4.880077256434312</v>
          </cell>
          <cell r="W190">
            <v>4.7597936620855785</v>
          </cell>
          <cell r="X190">
            <v>4.639510067736845</v>
          </cell>
          <cell r="Y190">
            <v>4.5192264733881116</v>
          </cell>
          <cell r="Z190">
            <v>4.3989428790393781</v>
          </cell>
          <cell r="AA190">
            <v>4.2786592846906446</v>
          </cell>
          <cell r="AB190">
            <v>4.1583756903419111</v>
          </cell>
          <cell r="AC190">
            <v>4.0380920959931776</v>
          </cell>
          <cell r="AD190">
            <v>3.9178085016444486</v>
          </cell>
          <cell r="AE190">
            <v>3.4641675172435122</v>
          </cell>
          <cell r="AF190">
            <v>3.0105265328425759</v>
          </cell>
          <cell r="AG190">
            <v>2.5568855484416395</v>
          </cell>
          <cell r="AH190">
            <v>2.1032445640407031</v>
          </cell>
          <cell r="AI190">
            <v>1.649603579639767</v>
          </cell>
          <cell r="AJ190">
            <v>1.1959625952388313</v>
          </cell>
        </row>
        <row r="191">
          <cell r="D191" t="str">
            <v>HighlandRheumatology</v>
          </cell>
          <cell r="E191" t="str">
            <v>U. Rheumatology</v>
          </cell>
          <cell r="F191">
            <v>18</v>
          </cell>
          <cell r="G191">
            <v>17.505227181342985</v>
          </cell>
          <cell r="H191">
            <v>17.010454362685969</v>
          </cell>
          <cell r="I191">
            <v>16.515681544028954</v>
          </cell>
          <cell r="J191">
            <v>16.020908725371939</v>
          </cell>
          <cell r="K191">
            <v>15.526135906714922</v>
          </cell>
          <cell r="L191">
            <v>15.031363088057905</v>
          </cell>
          <cell r="M191">
            <v>14.536590269400888</v>
          </cell>
          <cell r="N191">
            <v>14.041817450743871</v>
          </cell>
          <cell r="O191">
            <v>13.547044632086854</v>
          </cell>
          <cell r="P191">
            <v>13.052271813429837</v>
          </cell>
          <cell r="Q191">
            <v>12.55749899477282</v>
          </cell>
          <cell r="R191">
            <v>12.062726176115802</v>
          </cell>
          <cell r="S191">
            <v>11.792088088831154</v>
          </cell>
          <cell r="T191">
            <v>11.521450001546505</v>
          </cell>
          <cell r="U191">
            <v>11.250811914261856</v>
          </cell>
          <cell r="V191">
            <v>10.980173826977207</v>
          </cell>
          <cell r="W191">
            <v>10.709535739692559</v>
          </cell>
          <cell r="X191">
            <v>10.43889765240791</v>
          </cell>
          <cell r="Y191">
            <v>10.168259565123261</v>
          </cell>
          <cell r="Z191">
            <v>9.8976214778386122</v>
          </cell>
          <cell r="AA191">
            <v>9.6269833905539635</v>
          </cell>
          <cell r="AB191">
            <v>9.3563453032693147</v>
          </cell>
          <cell r="AC191">
            <v>9.0857072159846659</v>
          </cell>
          <cell r="AD191">
            <v>8.81506912870001</v>
          </cell>
          <cell r="AE191">
            <v>7.7943769137979038</v>
          </cell>
          <cell r="AF191">
            <v>6.7736846988957975</v>
          </cell>
          <cell r="AG191">
            <v>5.7529924839936912</v>
          </cell>
          <cell r="AH191">
            <v>4.732300269091585</v>
          </cell>
          <cell r="AI191">
            <v>3.7116080541894787</v>
          </cell>
          <cell r="AJ191">
            <v>2.6909158392873707</v>
          </cell>
        </row>
        <row r="192">
          <cell r="D192" t="str">
            <v>HighlandTrauma &amp; Orthopaedics</v>
          </cell>
          <cell r="E192" t="str">
            <v>V. Trauma &amp; Orthopaedics</v>
          </cell>
          <cell r="F192">
            <v>230</v>
          </cell>
          <cell r="G192">
            <v>223.67790287271589</v>
          </cell>
          <cell r="H192">
            <v>217.35580574543178</v>
          </cell>
          <cell r="I192">
            <v>211.03370861814767</v>
          </cell>
          <cell r="J192">
            <v>204.71161149086356</v>
          </cell>
          <cell r="K192">
            <v>198.38951436357945</v>
          </cell>
          <cell r="L192">
            <v>192.06741723629534</v>
          </cell>
          <cell r="M192">
            <v>185.74532010901123</v>
          </cell>
          <cell r="N192">
            <v>179.42322298172712</v>
          </cell>
          <cell r="O192">
            <v>173.10112585444301</v>
          </cell>
          <cell r="P192">
            <v>166.7790287271589</v>
          </cell>
          <cell r="Q192">
            <v>160.45693159987479</v>
          </cell>
          <cell r="R192">
            <v>154.13483447259082</v>
          </cell>
          <cell r="S192">
            <v>150.67668113506474</v>
          </cell>
          <cell r="T192">
            <v>147.21852779753866</v>
          </cell>
          <cell r="U192">
            <v>143.76037446001257</v>
          </cell>
          <cell r="V192">
            <v>140.30222112248649</v>
          </cell>
          <cell r="W192">
            <v>136.8440677849604</v>
          </cell>
          <cell r="X192">
            <v>133.38591444743432</v>
          </cell>
          <cell r="Y192">
            <v>129.92776110990823</v>
          </cell>
          <cell r="Z192">
            <v>126.46960777238215</v>
          </cell>
          <cell r="AA192">
            <v>123.01145443485606</v>
          </cell>
          <cell r="AB192">
            <v>119.55330109732998</v>
          </cell>
          <cell r="AC192">
            <v>116.09514775980389</v>
          </cell>
          <cell r="AD192">
            <v>112.63699442227789</v>
          </cell>
          <cell r="AE192">
            <v>99.594816120750977</v>
          </cell>
          <cell r="AF192">
            <v>86.55263781922406</v>
          </cell>
          <cell r="AG192">
            <v>73.510459517697143</v>
          </cell>
          <cell r="AH192">
            <v>60.468281216170226</v>
          </cell>
          <cell r="AI192">
            <v>47.426102914643309</v>
          </cell>
          <cell r="AJ192">
            <v>34.383924613116399</v>
          </cell>
        </row>
        <row r="193">
          <cell r="D193" t="str">
            <v>HighlandUrology</v>
          </cell>
          <cell r="E193" t="str">
            <v>W. Urology</v>
          </cell>
          <cell r="F193">
            <v>252</v>
          </cell>
          <cell r="G193">
            <v>245.07318053880178</v>
          </cell>
          <cell r="H193">
            <v>238.14636107760356</v>
          </cell>
          <cell r="I193">
            <v>231.21954161640534</v>
          </cell>
          <cell r="J193">
            <v>224.29272215520712</v>
          </cell>
          <cell r="K193">
            <v>217.36590269400889</v>
          </cell>
          <cell r="L193">
            <v>210.43908323281067</v>
          </cell>
          <cell r="M193">
            <v>203.51226377161245</v>
          </cell>
          <cell r="N193">
            <v>196.58544431041423</v>
          </cell>
          <cell r="O193">
            <v>189.65862484921601</v>
          </cell>
          <cell r="P193">
            <v>182.73180538801779</v>
          </cell>
          <cell r="Q193">
            <v>175.80498592681957</v>
          </cell>
          <cell r="R193">
            <v>168.87816646562123</v>
          </cell>
          <cell r="S193">
            <v>165.08923324363613</v>
          </cell>
          <cell r="T193">
            <v>161.30030002165103</v>
          </cell>
          <cell r="U193">
            <v>157.51136679966592</v>
          </cell>
          <cell r="V193">
            <v>153.72243357768082</v>
          </cell>
          <cell r="W193">
            <v>149.93350035569571</v>
          </cell>
          <cell r="X193">
            <v>146.14456713371061</v>
          </cell>
          <cell r="Y193">
            <v>142.3556339117255</v>
          </cell>
          <cell r="Z193">
            <v>138.5667006897404</v>
          </cell>
          <cell r="AA193">
            <v>134.7777674677553</v>
          </cell>
          <cell r="AB193">
            <v>130.98883424577019</v>
          </cell>
          <cell r="AC193">
            <v>127.1999010237851</v>
          </cell>
          <cell r="AD193">
            <v>123.41096780180013</v>
          </cell>
          <cell r="AE193">
            <v>109.12127679317064</v>
          </cell>
          <cell r="AF193">
            <v>94.831585784541147</v>
          </cell>
          <cell r="AG193">
            <v>80.541894775911658</v>
          </cell>
          <cell r="AH193">
            <v>66.252203767282168</v>
          </cell>
          <cell r="AI193">
            <v>51.962512758652679</v>
          </cell>
          <cell r="AJ193">
            <v>37.672821750023189</v>
          </cell>
        </row>
        <row r="194">
          <cell r="D194" t="str">
            <v>HighlandOther specialties</v>
          </cell>
          <cell r="E194" t="str">
            <v>X. Other specialties</v>
          </cell>
          <cell r="F194">
            <v>131</v>
          </cell>
          <cell r="G194">
            <v>127.39915337532949</v>
          </cell>
          <cell r="H194">
            <v>123.79830675065898</v>
          </cell>
          <cell r="I194">
            <v>120.19746012598847</v>
          </cell>
          <cell r="J194">
            <v>116.59661350131796</v>
          </cell>
          <cell r="K194">
            <v>112.99576687664745</v>
          </cell>
          <cell r="L194">
            <v>109.39492025197694</v>
          </cell>
          <cell r="M194">
            <v>105.79407362730643</v>
          </cell>
          <cell r="N194">
            <v>102.19322700263592</v>
          </cell>
          <cell r="O194">
            <v>98.592380377965412</v>
          </cell>
          <cell r="P194">
            <v>94.991533753294902</v>
          </cell>
          <cell r="Q194">
            <v>91.390687128624393</v>
          </cell>
          <cell r="R194">
            <v>87.789840503953897</v>
          </cell>
          <cell r="S194">
            <v>85.8201966464934</v>
          </cell>
          <cell r="T194">
            <v>83.850552789032889</v>
          </cell>
          <cell r="U194">
            <v>81.880908931572378</v>
          </cell>
          <cell r="V194">
            <v>79.911265074111867</v>
          </cell>
          <cell r="W194">
            <v>77.941621216651356</v>
          </cell>
          <cell r="X194">
            <v>75.971977359190845</v>
          </cell>
          <cell r="Y194">
            <v>74.002333501730334</v>
          </cell>
          <cell r="Z194">
            <v>72.032689644269823</v>
          </cell>
          <cell r="AA194">
            <v>70.063045786809312</v>
          </cell>
          <cell r="AB194">
            <v>68.093401929348801</v>
          </cell>
          <cell r="AC194">
            <v>66.12375807188829</v>
          </cell>
          <cell r="AD194">
            <v>64.15411421442785</v>
          </cell>
          <cell r="AE194">
            <v>56.725743094862516</v>
          </cell>
          <cell r="AF194">
            <v>49.297371975297182</v>
          </cell>
          <cell r="AG194">
            <v>41.869000855731848</v>
          </cell>
          <cell r="AH194">
            <v>34.440629736166514</v>
          </cell>
          <cell r="AI194">
            <v>27.012258616601184</v>
          </cell>
          <cell r="AJ194">
            <v>19.583887497035864</v>
          </cell>
        </row>
        <row r="195">
          <cell r="D195" t="str">
            <v>LanarkshireAll specialties</v>
          </cell>
          <cell r="E195" t="str">
            <v>A. All specialties</v>
          </cell>
          <cell r="F195">
            <v>6134</v>
          </cell>
          <cell r="G195">
            <v>5965.3924183532145</v>
          </cell>
          <cell r="H195">
            <v>5796.7848367064289</v>
          </cell>
          <cell r="I195">
            <v>5628.1772550596434</v>
          </cell>
          <cell r="J195">
            <v>5459.5696734128578</v>
          </cell>
          <cell r="K195">
            <v>5290.9620917660723</v>
          </cell>
          <cell r="L195">
            <v>5122.3545101192867</v>
          </cell>
          <cell r="M195">
            <v>4953.7469284725012</v>
          </cell>
          <cell r="N195">
            <v>4785.1393468257156</v>
          </cell>
          <cell r="O195">
            <v>4616.5317651789301</v>
          </cell>
          <cell r="P195">
            <v>4447.9241835321445</v>
          </cell>
          <cell r="Q195">
            <v>4279.316601885359</v>
          </cell>
          <cell r="R195">
            <v>4110.7090202385743</v>
          </cell>
          <cell r="S195">
            <v>4018.4815742716833</v>
          </cell>
          <cell r="T195">
            <v>3926.2541283047922</v>
          </cell>
          <cell r="U195">
            <v>3834.0266823379011</v>
          </cell>
          <cell r="V195">
            <v>3741.79923637101</v>
          </cell>
          <cell r="W195">
            <v>3649.5717904041189</v>
          </cell>
          <cell r="X195">
            <v>3557.3443444372278</v>
          </cell>
          <cell r="Y195">
            <v>3465.1168984703368</v>
          </cell>
          <cell r="Z195">
            <v>3372.8894525034457</v>
          </cell>
          <cell r="AA195">
            <v>3280.6620065365546</v>
          </cell>
          <cell r="AB195">
            <v>3188.4345605696635</v>
          </cell>
          <cell r="AC195">
            <v>3096.2071146027724</v>
          </cell>
          <cell r="AD195">
            <v>3003.9796686358809</v>
          </cell>
          <cell r="AE195">
            <v>2656.1504438464631</v>
          </cell>
          <cell r="AF195">
            <v>2308.3212190570453</v>
          </cell>
          <cell r="AG195">
            <v>1960.4919942676274</v>
          </cell>
          <cell r="AH195">
            <v>1612.6627694782096</v>
          </cell>
          <cell r="AI195">
            <v>1264.8335446887918</v>
          </cell>
          <cell r="AJ195">
            <v>917.00431989937385</v>
          </cell>
        </row>
        <row r="196">
          <cell r="D196" t="str">
            <v>LanarkshireAnaesthetics</v>
          </cell>
          <cell r="E196" t="str">
            <v>B. Anaesthetics</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row>
        <row r="197">
          <cell r="D197" t="str">
            <v>LanarkshireCardiology</v>
          </cell>
          <cell r="E197" t="str">
            <v>C. Cardiology</v>
          </cell>
          <cell r="F197">
            <v>35</v>
          </cell>
          <cell r="G197">
            <v>34.037941741500248</v>
          </cell>
          <cell r="H197">
            <v>33.075883483000496</v>
          </cell>
          <cell r="I197">
            <v>32.113825224500744</v>
          </cell>
          <cell r="J197">
            <v>31.151766966000988</v>
          </cell>
          <cell r="K197">
            <v>30.189708707501232</v>
          </cell>
          <cell r="L197">
            <v>29.227650449001477</v>
          </cell>
          <cell r="M197">
            <v>28.265592190501721</v>
          </cell>
          <cell r="N197">
            <v>27.303533932001965</v>
          </cell>
          <cell r="O197">
            <v>26.34147567350221</v>
          </cell>
          <cell r="P197">
            <v>25.379417415002454</v>
          </cell>
          <cell r="Q197">
            <v>24.417359156502698</v>
          </cell>
          <cell r="R197">
            <v>23.45530089800295</v>
          </cell>
          <cell r="S197">
            <v>22.929060172727244</v>
          </cell>
          <cell r="T197">
            <v>22.402819447451538</v>
          </cell>
          <cell r="U197">
            <v>21.876578722175832</v>
          </cell>
          <cell r="V197">
            <v>21.350337996900127</v>
          </cell>
          <cell r="W197">
            <v>20.824097271624421</v>
          </cell>
          <cell r="X197">
            <v>20.297856546348715</v>
          </cell>
          <cell r="Y197">
            <v>19.771615821073009</v>
          </cell>
          <cell r="Z197">
            <v>19.245375095797304</v>
          </cell>
          <cell r="AA197">
            <v>18.719134370521598</v>
          </cell>
          <cell r="AB197">
            <v>18.192893645245892</v>
          </cell>
          <cell r="AC197">
            <v>17.666652919970186</v>
          </cell>
          <cell r="AD197">
            <v>17.140412194694463</v>
          </cell>
          <cell r="AE197">
            <v>15.155732887940367</v>
          </cell>
          <cell r="AF197">
            <v>13.171053581186271</v>
          </cell>
          <cell r="AG197">
            <v>11.186374274432175</v>
          </cell>
          <cell r="AH197">
            <v>9.2016949676780797</v>
          </cell>
          <cell r="AI197">
            <v>7.2170156609239839</v>
          </cell>
          <cell r="AJ197">
            <v>5.2323363541698873</v>
          </cell>
        </row>
        <row r="198">
          <cell r="D198" t="str">
            <v>LanarkshireDermatology</v>
          </cell>
          <cell r="E198" t="str">
            <v>D. Dermatology</v>
          </cell>
          <cell r="F198">
            <v>6</v>
          </cell>
          <cell r="G198">
            <v>5.8350757271143276</v>
          </cell>
          <cell r="H198">
            <v>5.6701514542286553</v>
          </cell>
          <cell r="I198">
            <v>5.5052271813429829</v>
          </cell>
          <cell r="J198">
            <v>5.3403029084573106</v>
          </cell>
          <cell r="K198">
            <v>5.1753786355716382</v>
          </cell>
          <cell r="L198">
            <v>5.0104543626859659</v>
          </cell>
          <cell r="M198">
            <v>4.8455300898002935</v>
          </cell>
          <cell r="N198">
            <v>4.6806058169146212</v>
          </cell>
          <cell r="O198">
            <v>4.5156815440289488</v>
          </cell>
          <cell r="P198">
            <v>4.3507572711432765</v>
          </cell>
          <cell r="Q198">
            <v>4.1858329982576041</v>
          </cell>
          <cell r="R198">
            <v>4.0209087253719344</v>
          </cell>
          <cell r="S198">
            <v>3.9306960296103846</v>
          </cell>
          <cell r="T198">
            <v>3.8404833338488347</v>
          </cell>
          <cell r="U198">
            <v>3.7502706380872848</v>
          </cell>
          <cell r="V198">
            <v>3.6600579423257349</v>
          </cell>
          <cell r="W198">
            <v>3.569845246564185</v>
          </cell>
          <cell r="X198">
            <v>3.4796325508026351</v>
          </cell>
          <cell r="Y198">
            <v>3.3894198550410852</v>
          </cell>
          <cell r="Z198">
            <v>3.2992071592795353</v>
          </cell>
          <cell r="AA198">
            <v>3.2089944635179855</v>
          </cell>
          <cell r="AB198">
            <v>3.1187817677564356</v>
          </cell>
          <cell r="AC198">
            <v>3.0285690719948857</v>
          </cell>
          <cell r="AD198">
            <v>2.9383563762333367</v>
          </cell>
          <cell r="AE198">
            <v>2.5981256379326343</v>
          </cell>
          <cell r="AF198">
            <v>2.2578948996319319</v>
          </cell>
          <cell r="AG198">
            <v>1.9176641613312297</v>
          </cell>
          <cell r="AH198">
            <v>1.5774334230305276</v>
          </cell>
          <cell r="AI198">
            <v>1.2372026847298254</v>
          </cell>
          <cell r="AJ198">
            <v>0.89697194642912348</v>
          </cell>
        </row>
        <row r="199">
          <cell r="D199" t="str">
            <v>LanarkshireDiabetes/Endocrinology</v>
          </cell>
          <cell r="E199" t="str">
            <v>E. Diabetes/Endocrinology</v>
          </cell>
          <cell r="F199">
            <v>193</v>
          </cell>
          <cell r="G199">
            <v>187.69493588884421</v>
          </cell>
          <cell r="H199">
            <v>182.38987177768843</v>
          </cell>
          <cell r="I199">
            <v>177.08480766653264</v>
          </cell>
          <cell r="J199">
            <v>171.77974355537685</v>
          </cell>
          <cell r="K199">
            <v>166.47467944422107</v>
          </cell>
          <cell r="L199">
            <v>161.16961533306528</v>
          </cell>
          <cell r="M199">
            <v>155.86455122190949</v>
          </cell>
          <cell r="N199">
            <v>150.55948711075371</v>
          </cell>
          <cell r="O199">
            <v>145.25442299959792</v>
          </cell>
          <cell r="P199">
            <v>139.94935888844213</v>
          </cell>
          <cell r="Q199">
            <v>134.64429477728635</v>
          </cell>
          <cell r="R199">
            <v>129.33923066613056</v>
          </cell>
          <cell r="S199">
            <v>126.43738895246737</v>
          </cell>
          <cell r="T199">
            <v>123.53554723880418</v>
          </cell>
          <cell r="U199">
            <v>120.633705525141</v>
          </cell>
          <cell r="V199">
            <v>117.73186381147781</v>
          </cell>
          <cell r="W199">
            <v>114.83002209781462</v>
          </cell>
          <cell r="X199">
            <v>111.92818038415143</v>
          </cell>
          <cell r="Y199">
            <v>109.02633867048824</v>
          </cell>
          <cell r="Z199">
            <v>106.12449695682506</v>
          </cell>
          <cell r="AA199">
            <v>103.22265524316187</v>
          </cell>
          <cell r="AB199">
            <v>100.32081352949868</v>
          </cell>
          <cell r="AC199">
            <v>97.418971815835491</v>
          </cell>
          <cell r="AD199">
            <v>94.517130102172317</v>
          </cell>
          <cell r="AE199">
            <v>83.573041353499733</v>
          </cell>
          <cell r="AF199">
            <v>72.628952604827148</v>
          </cell>
          <cell r="AG199">
            <v>61.684863856154564</v>
          </cell>
          <cell r="AH199">
            <v>50.74077510748198</v>
          </cell>
          <cell r="AI199">
            <v>39.796686358809396</v>
          </cell>
          <cell r="AJ199">
            <v>28.852597610136804</v>
          </cell>
        </row>
        <row r="200">
          <cell r="D200" t="str">
            <v>LanarkshireENT</v>
          </cell>
          <cell r="E200" t="str">
            <v>F. ENT</v>
          </cell>
          <cell r="F200">
            <v>2169</v>
          </cell>
          <cell r="G200">
            <v>2109.3798753518295</v>
          </cell>
          <cell r="H200">
            <v>2049.7597507036589</v>
          </cell>
          <cell r="I200">
            <v>1990.1396260554884</v>
          </cell>
          <cell r="J200">
            <v>1930.5195014073179</v>
          </cell>
          <cell r="K200">
            <v>1870.8993767591473</v>
          </cell>
          <cell r="L200">
            <v>1811.2792521109768</v>
          </cell>
          <cell r="M200">
            <v>1751.6591274628063</v>
          </cell>
          <cell r="N200">
            <v>1692.0390028146358</v>
          </cell>
          <cell r="O200">
            <v>1632.4188781664652</v>
          </cell>
          <cell r="P200">
            <v>1572.7987535182947</v>
          </cell>
          <cell r="Q200">
            <v>1513.1786288701242</v>
          </cell>
          <cell r="R200">
            <v>1453.5585042219543</v>
          </cell>
          <cell r="S200">
            <v>1420.9466147041539</v>
          </cell>
          <cell r="T200">
            <v>1388.3347251863536</v>
          </cell>
          <cell r="U200">
            <v>1355.7228356685532</v>
          </cell>
          <cell r="V200">
            <v>1323.1109461507529</v>
          </cell>
          <cell r="W200">
            <v>1290.4990566329525</v>
          </cell>
          <cell r="X200">
            <v>1257.8871671151521</v>
          </cell>
          <cell r="Y200">
            <v>1225.2752775973518</v>
          </cell>
          <cell r="Z200">
            <v>1192.6633880795514</v>
          </cell>
          <cell r="AA200">
            <v>1160.051498561751</v>
          </cell>
          <cell r="AB200">
            <v>1127.4396090439507</v>
          </cell>
          <cell r="AC200">
            <v>1094.8277195261503</v>
          </cell>
          <cell r="AD200">
            <v>1062.2158300083511</v>
          </cell>
          <cell r="AE200">
            <v>939.22241811264723</v>
          </cell>
          <cell r="AF200">
            <v>816.22900621694339</v>
          </cell>
          <cell r="AG200">
            <v>693.23559432123955</v>
          </cell>
          <cell r="AH200">
            <v>570.2421824255357</v>
          </cell>
          <cell r="AI200">
            <v>447.24877052983186</v>
          </cell>
          <cell r="AJ200">
            <v>324.25535863412813</v>
          </cell>
        </row>
        <row r="201">
          <cell r="D201" t="str">
            <v>LanarkshireGastroenterology</v>
          </cell>
          <cell r="E201" t="str">
            <v>G. Gastroenterology</v>
          </cell>
          <cell r="F201">
            <v>48</v>
          </cell>
          <cell r="G201">
            <v>46.680605816914621</v>
          </cell>
          <cell r="H201">
            <v>45.361211633829242</v>
          </cell>
          <cell r="I201">
            <v>44.041817450743864</v>
          </cell>
          <cell r="J201">
            <v>42.722423267658485</v>
          </cell>
          <cell r="K201">
            <v>41.403029084573106</v>
          </cell>
          <cell r="L201">
            <v>40.083634901487727</v>
          </cell>
          <cell r="M201">
            <v>38.764240718402348</v>
          </cell>
          <cell r="N201">
            <v>37.444846535316969</v>
          </cell>
          <cell r="O201">
            <v>36.125452352231591</v>
          </cell>
          <cell r="P201">
            <v>34.806058169146212</v>
          </cell>
          <cell r="Q201">
            <v>33.486663986060833</v>
          </cell>
          <cell r="R201">
            <v>32.167269802975476</v>
          </cell>
          <cell r="S201">
            <v>31.445568236883076</v>
          </cell>
          <cell r="T201">
            <v>30.723866670790677</v>
          </cell>
          <cell r="U201">
            <v>30.002165104698278</v>
          </cell>
          <cell r="V201">
            <v>29.280463538605879</v>
          </cell>
          <cell r="W201">
            <v>28.55876197251348</v>
          </cell>
          <cell r="X201">
            <v>27.837060406421081</v>
          </cell>
          <cell r="Y201">
            <v>27.115358840328682</v>
          </cell>
          <cell r="Z201">
            <v>26.393657274236283</v>
          </cell>
          <cell r="AA201">
            <v>25.671955708143884</v>
          </cell>
          <cell r="AB201">
            <v>24.950254142051485</v>
          </cell>
          <cell r="AC201">
            <v>24.228552575959085</v>
          </cell>
          <cell r="AD201">
            <v>23.506851009866693</v>
          </cell>
          <cell r="AE201">
            <v>20.785005103461074</v>
          </cell>
          <cell r="AF201">
            <v>18.063159197055455</v>
          </cell>
          <cell r="AG201">
            <v>15.341313290649838</v>
          </cell>
          <cell r="AH201">
            <v>12.619467384244221</v>
          </cell>
          <cell r="AI201">
            <v>9.8976214778386034</v>
          </cell>
          <cell r="AJ201">
            <v>7.1757755714329878</v>
          </cell>
        </row>
        <row r="202">
          <cell r="D202" t="str">
            <v>LanarkshireGeneral Medicine</v>
          </cell>
          <cell r="E202" t="str">
            <v>H. General Medicine</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row>
        <row r="203">
          <cell r="D203" t="str">
            <v>LanarkshireGeneral Surgery (inc Vascular)</v>
          </cell>
          <cell r="E203" t="str">
            <v>I. General Surgery (inc Vascular)</v>
          </cell>
          <cell r="F203">
            <v>3</v>
          </cell>
          <cell r="G203">
            <v>2.9175378635571638</v>
          </cell>
          <cell r="H203">
            <v>2.8350757271143276</v>
          </cell>
          <cell r="I203">
            <v>2.7526135906714915</v>
          </cell>
          <cell r="J203">
            <v>2.6701514542286553</v>
          </cell>
          <cell r="K203">
            <v>2.5876893177858191</v>
          </cell>
          <cell r="L203">
            <v>2.5052271813429829</v>
          </cell>
          <cell r="M203">
            <v>2.4227650449001468</v>
          </cell>
          <cell r="N203">
            <v>2.3403029084573106</v>
          </cell>
          <cell r="O203">
            <v>2.2578407720144744</v>
          </cell>
          <cell r="P203">
            <v>2.1753786355716382</v>
          </cell>
          <cell r="Q203">
            <v>2.0929164991288021</v>
          </cell>
          <cell r="R203">
            <v>2.0104543626859672</v>
          </cell>
          <cell r="S203">
            <v>1.9653480148051923</v>
          </cell>
          <cell r="T203">
            <v>1.9202416669244173</v>
          </cell>
          <cell r="U203">
            <v>1.8751353190436424</v>
          </cell>
          <cell r="V203">
            <v>1.8300289711628674</v>
          </cell>
          <cell r="W203">
            <v>1.7849226232820925</v>
          </cell>
          <cell r="X203">
            <v>1.7398162754013176</v>
          </cell>
          <cell r="Y203">
            <v>1.6947099275205426</v>
          </cell>
          <cell r="Z203">
            <v>1.6496035796397677</v>
          </cell>
          <cell r="AA203">
            <v>1.6044972317589927</v>
          </cell>
          <cell r="AB203">
            <v>1.5593908838782178</v>
          </cell>
          <cell r="AC203">
            <v>1.5142845359974428</v>
          </cell>
          <cell r="AD203">
            <v>1.4691781881166683</v>
          </cell>
          <cell r="AE203">
            <v>1.2990628189663171</v>
          </cell>
          <cell r="AF203">
            <v>1.128947449815966</v>
          </cell>
          <cell r="AG203">
            <v>0.95883208066561487</v>
          </cell>
          <cell r="AH203">
            <v>0.78871671151526379</v>
          </cell>
          <cell r="AI203">
            <v>0.61860134236491271</v>
          </cell>
          <cell r="AJ203">
            <v>0.44848597321456174</v>
          </cell>
        </row>
        <row r="204">
          <cell r="D204" t="str">
            <v>LanarkshireGynaecology</v>
          </cell>
          <cell r="E204" t="str">
            <v>J. Gynaecology</v>
          </cell>
          <cell r="F204">
            <v>2</v>
          </cell>
          <cell r="G204">
            <v>1.9450252423714427</v>
          </cell>
          <cell r="H204">
            <v>1.8900504847428854</v>
          </cell>
          <cell r="I204">
            <v>1.8350757271143281</v>
          </cell>
          <cell r="J204">
            <v>1.7801009694857708</v>
          </cell>
          <cell r="K204">
            <v>1.7251262118572135</v>
          </cell>
          <cell r="L204">
            <v>1.6701514542286562</v>
          </cell>
          <cell r="M204">
            <v>1.6151766966000989</v>
          </cell>
          <cell r="N204">
            <v>1.5602019389715416</v>
          </cell>
          <cell r="O204">
            <v>1.5052271813429843</v>
          </cell>
          <cell r="P204">
            <v>1.450252423714427</v>
          </cell>
          <cell r="Q204">
            <v>1.3952776660858697</v>
          </cell>
          <cell r="R204">
            <v>1.3403029084573115</v>
          </cell>
          <cell r="S204">
            <v>1.3102320098701281</v>
          </cell>
          <cell r="T204">
            <v>1.2801611112829447</v>
          </cell>
          <cell r="U204">
            <v>1.2500902126957614</v>
          </cell>
          <cell r="V204">
            <v>1.220019314108578</v>
          </cell>
          <cell r="W204">
            <v>1.1899484155213946</v>
          </cell>
          <cell r="X204">
            <v>1.1598775169342113</v>
          </cell>
          <cell r="Y204">
            <v>1.1298066183470279</v>
          </cell>
          <cell r="Z204">
            <v>1.0997357197598445</v>
          </cell>
          <cell r="AA204">
            <v>1.0696648211726612</v>
          </cell>
          <cell r="AB204">
            <v>1.0395939225854778</v>
          </cell>
          <cell r="AC204">
            <v>1.0095230239982944</v>
          </cell>
          <cell r="AD204">
            <v>0.97945212541111215</v>
          </cell>
          <cell r="AE204">
            <v>0.86604187931087806</v>
          </cell>
          <cell r="AF204">
            <v>0.75263163321064397</v>
          </cell>
          <cell r="AG204">
            <v>0.63922138711040988</v>
          </cell>
          <cell r="AH204">
            <v>0.52581114101017579</v>
          </cell>
          <cell r="AI204">
            <v>0.41240089490994175</v>
          </cell>
          <cell r="AJ204">
            <v>0.29899064880970783</v>
          </cell>
        </row>
        <row r="205">
          <cell r="D205" t="str">
            <v>LanarkshireNeurology</v>
          </cell>
          <cell r="E205" t="str">
            <v>K. Neurology</v>
          </cell>
          <cell r="F205">
            <v>191</v>
          </cell>
          <cell r="G205">
            <v>185.74991064647276</v>
          </cell>
          <cell r="H205">
            <v>180.49982129294551</v>
          </cell>
          <cell r="I205">
            <v>175.24973193941827</v>
          </cell>
          <cell r="J205">
            <v>169.99964258589102</v>
          </cell>
          <cell r="K205">
            <v>164.74955323236378</v>
          </cell>
          <cell r="L205">
            <v>159.49946387883654</v>
          </cell>
          <cell r="M205">
            <v>154.24937452530929</v>
          </cell>
          <cell r="N205">
            <v>148.99928517178205</v>
          </cell>
          <cell r="O205">
            <v>143.7491958182548</v>
          </cell>
          <cell r="P205">
            <v>138.49910646472756</v>
          </cell>
          <cell r="Q205">
            <v>133.24901711120032</v>
          </cell>
          <cell r="R205">
            <v>127.99892775767324</v>
          </cell>
          <cell r="S205">
            <v>125.12715694259724</v>
          </cell>
          <cell r="T205">
            <v>122.25538612752123</v>
          </cell>
          <cell r="U205">
            <v>119.38361531244523</v>
          </cell>
          <cell r="V205">
            <v>116.51184449736922</v>
          </cell>
          <cell r="W205">
            <v>113.64007368229322</v>
          </cell>
          <cell r="X205">
            <v>110.76830286721722</v>
          </cell>
          <cell r="Y205">
            <v>107.89653205214121</v>
          </cell>
          <cell r="Z205">
            <v>105.02476123706521</v>
          </cell>
          <cell r="AA205">
            <v>102.1529904219892</v>
          </cell>
          <cell r="AB205">
            <v>99.281219606913197</v>
          </cell>
          <cell r="AC205">
            <v>96.409448791837193</v>
          </cell>
          <cell r="AD205">
            <v>93.537677976761216</v>
          </cell>
          <cell r="AE205">
            <v>82.706999474188862</v>
          </cell>
          <cell r="AF205">
            <v>71.876320971616508</v>
          </cell>
          <cell r="AG205">
            <v>61.045642469044154</v>
          </cell>
          <cell r="AH205">
            <v>50.214963966471799</v>
          </cell>
          <cell r="AI205">
            <v>39.384285463899445</v>
          </cell>
          <cell r="AJ205">
            <v>28.553606961327098</v>
          </cell>
        </row>
        <row r="206">
          <cell r="D206" t="str">
            <v>LanarkshireNeurosurgery</v>
          </cell>
          <cell r="E206" t="str">
            <v>L. Neurosurgery</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row>
        <row r="207">
          <cell r="D207" t="str">
            <v>LanarkshireOphthalmology</v>
          </cell>
          <cell r="E207" t="str">
            <v>M. Ophthalmology</v>
          </cell>
          <cell r="F207">
            <v>777</v>
          </cell>
          <cell r="G207">
            <v>755.6423066613055</v>
          </cell>
          <cell r="H207">
            <v>734.28461332261099</v>
          </cell>
          <cell r="I207">
            <v>712.92691998391649</v>
          </cell>
          <cell r="J207">
            <v>691.56922664522199</v>
          </cell>
          <cell r="K207">
            <v>670.21153330652749</v>
          </cell>
          <cell r="L207">
            <v>648.85383996783298</v>
          </cell>
          <cell r="M207">
            <v>627.49614662913848</v>
          </cell>
          <cell r="N207">
            <v>606.13845329044398</v>
          </cell>
          <cell r="O207">
            <v>584.78075995174947</v>
          </cell>
          <cell r="P207">
            <v>563.42306661305497</v>
          </cell>
          <cell r="Q207">
            <v>542.06537327436047</v>
          </cell>
          <cell r="R207">
            <v>520.70767993566551</v>
          </cell>
          <cell r="S207">
            <v>509.02513583454481</v>
          </cell>
          <cell r="T207">
            <v>497.34259173342411</v>
          </cell>
          <cell r="U207">
            <v>485.66004763230342</v>
          </cell>
          <cell r="V207">
            <v>473.97750353118272</v>
          </cell>
          <cell r="W207">
            <v>462.29495943006202</v>
          </cell>
          <cell r="X207">
            <v>450.61241532894132</v>
          </cell>
          <cell r="Y207">
            <v>438.92987122782063</v>
          </cell>
          <cell r="Z207">
            <v>427.24732712669993</v>
          </cell>
          <cell r="AA207">
            <v>415.56478302557923</v>
          </cell>
          <cell r="AB207">
            <v>403.88223892445853</v>
          </cell>
          <cell r="AC207">
            <v>392.19969482333784</v>
          </cell>
          <cell r="AD207">
            <v>380.51715072221708</v>
          </cell>
          <cell r="AE207">
            <v>336.45727011227615</v>
          </cell>
          <cell r="AF207">
            <v>292.39738950233522</v>
          </cell>
          <cell r="AG207">
            <v>248.33750889239428</v>
          </cell>
          <cell r="AH207">
            <v>204.27762828245335</v>
          </cell>
          <cell r="AI207">
            <v>160.21774767251242</v>
          </cell>
          <cell r="AJ207">
            <v>116.15786706257148</v>
          </cell>
        </row>
        <row r="208">
          <cell r="D208" t="str">
            <v>LanarkshireOral &amp; Maxillofacial Surgery</v>
          </cell>
          <cell r="E208" t="str">
            <v>N. Oral &amp; Maxillofacial Surgery</v>
          </cell>
          <cell r="F208">
            <v>3</v>
          </cell>
          <cell r="G208">
            <v>2.9175378635571638</v>
          </cell>
          <cell r="H208">
            <v>2.8350757271143276</v>
          </cell>
          <cell r="I208">
            <v>2.7526135906714915</v>
          </cell>
          <cell r="J208">
            <v>2.6701514542286553</v>
          </cell>
          <cell r="K208">
            <v>2.5876893177858191</v>
          </cell>
          <cell r="L208">
            <v>2.5052271813429829</v>
          </cell>
          <cell r="M208">
            <v>2.4227650449001468</v>
          </cell>
          <cell r="N208">
            <v>2.3403029084573106</v>
          </cell>
          <cell r="O208">
            <v>2.2578407720144744</v>
          </cell>
          <cell r="P208">
            <v>2.1753786355716382</v>
          </cell>
          <cell r="Q208">
            <v>2.0929164991288021</v>
          </cell>
          <cell r="R208">
            <v>2.0104543626859672</v>
          </cell>
          <cell r="S208">
            <v>1.9653480148051923</v>
          </cell>
          <cell r="T208">
            <v>1.9202416669244173</v>
          </cell>
          <cell r="U208">
            <v>1.8751353190436424</v>
          </cell>
          <cell r="V208">
            <v>1.8300289711628674</v>
          </cell>
          <cell r="W208">
            <v>1.7849226232820925</v>
          </cell>
          <cell r="X208">
            <v>1.7398162754013176</v>
          </cell>
          <cell r="Y208">
            <v>1.6947099275205426</v>
          </cell>
          <cell r="Z208">
            <v>1.6496035796397677</v>
          </cell>
          <cell r="AA208">
            <v>1.6044972317589927</v>
          </cell>
          <cell r="AB208">
            <v>1.5593908838782178</v>
          </cell>
          <cell r="AC208">
            <v>1.5142845359974428</v>
          </cell>
          <cell r="AD208">
            <v>1.4691781881166683</v>
          </cell>
          <cell r="AE208">
            <v>1.2990628189663171</v>
          </cell>
          <cell r="AF208">
            <v>1.128947449815966</v>
          </cell>
          <cell r="AG208">
            <v>0.95883208066561487</v>
          </cell>
          <cell r="AH208">
            <v>0.78871671151526379</v>
          </cell>
          <cell r="AI208">
            <v>0.61860134236491271</v>
          </cell>
          <cell r="AJ208">
            <v>0.44848597321456174</v>
          </cell>
        </row>
        <row r="209">
          <cell r="D209" t="str">
            <v>LanarkshireOral Surgery</v>
          </cell>
          <cell r="E209" t="str">
            <v>O. Oral Surgery</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row>
        <row r="210">
          <cell r="D210" t="str">
            <v>LanarkshireOrthodontics</v>
          </cell>
          <cell r="E210" t="str">
            <v>P. Orthodontics</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row>
        <row r="211">
          <cell r="D211" t="str">
            <v>LanarkshirePain Management</v>
          </cell>
          <cell r="E211" t="str">
            <v>Q. Pain Management</v>
          </cell>
          <cell r="F211">
            <v>1</v>
          </cell>
          <cell r="G211">
            <v>0.97251262118572135</v>
          </cell>
          <cell r="H211">
            <v>0.9450252423714427</v>
          </cell>
          <cell r="I211">
            <v>0.91753786355716405</v>
          </cell>
          <cell r="J211">
            <v>0.89005048474288539</v>
          </cell>
          <cell r="K211">
            <v>0.86256310592860674</v>
          </cell>
          <cell r="L211">
            <v>0.83507572711432809</v>
          </cell>
          <cell r="M211">
            <v>0.80758834830004944</v>
          </cell>
          <cell r="N211">
            <v>0.78010096948577079</v>
          </cell>
          <cell r="O211">
            <v>0.75261359067149214</v>
          </cell>
          <cell r="P211">
            <v>0.72512621185721349</v>
          </cell>
          <cell r="Q211">
            <v>0.69763883304293484</v>
          </cell>
          <cell r="R211">
            <v>0.67015145422865574</v>
          </cell>
          <cell r="S211">
            <v>0.65511600493506406</v>
          </cell>
          <cell r="T211">
            <v>0.64008055564147237</v>
          </cell>
          <cell r="U211">
            <v>0.62504510634788069</v>
          </cell>
          <cell r="V211">
            <v>0.610009657054289</v>
          </cell>
          <cell r="W211">
            <v>0.59497420776069732</v>
          </cell>
          <cell r="X211">
            <v>0.57993875846710563</v>
          </cell>
          <cell r="Y211">
            <v>0.56490330917351395</v>
          </cell>
          <cell r="Z211">
            <v>0.54986785987992226</v>
          </cell>
          <cell r="AA211">
            <v>0.53483241058633058</v>
          </cell>
          <cell r="AB211">
            <v>0.51979696129273889</v>
          </cell>
          <cell r="AC211">
            <v>0.50476151199914721</v>
          </cell>
          <cell r="AD211">
            <v>0.48972606270555608</v>
          </cell>
          <cell r="AE211">
            <v>0.43302093965543903</v>
          </cell>
          <cell r="AF211">
            <v>0.37631581660532198</v>
          </cell>
          <cell r="AG211">
            <v>0.31961069355520494</v>
          </cell>
          <cell r="AH211">
            <v>0.26290557050508789</v>
          </cell>
          <cell r="AI211">
            <v>0.20620044745497088</v>
          </cell>
          <cell r="AJ211">
            <v>0.14949532440485391</v>
          </cell>
        </row>
        <row r="212">
          <cell r="D212" t="str">
            <v>LanarkshirePlastic Surgery</v>
          </cell>
          <cell r="E212" t="str">
            <v>R. Plastic Surgery</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row>
        <row r="213">
          <cell r="D213" t="str">
            <v>LanarkshireRespiratory Medicine</v>
          </cell>
          <cell r="E213" t="str">
            <v>S. Respiratory Medicine</v>
          </cell>
          <cell r="F213">
            <v>19</v>
          </cell>
          <cell r="G213">
            <v>18.477739802528706</v>
          </cell>
          <cell r="H213">
            <v>17.955479605057413</v>
          </cell>
          <cell r="I213">
            <v>17.433219407586119</v>
          </cell>
          <cell r="J213">
            <v>16.910959210114825</v>
          </cell>
          <cell r="K213">
            <v>16.388699012643531</v>
          </cell>
          <cell r="L213">
            <v>15.866438815172236</v>
          </cell>
          <cell r="M213">
            <v>15.34417861770094</v>
          </cell>
          <cell r="N213">
            <v>14.821918420229645</v>
          </cell>
          <cell r="O213">
            <v>14.29965822275835</v>
          </cell>
          <cell r="P213">
            <v>13.777398025287054</v>
          </cell>
          <cell r="Q213">
            <v>13.255137827815759</v>
          </cell>
          <cell r="R213">
            <v>12.73287763034446</v>
          </cell>
          <cell r="S213">
            <v>12.447204093766219</v>
          </cell>
          <cell r="T213">
            <v>12.161530557187978</v>
          </cell>
          <cell r="U213">
            <v>11.875857020609738</v>
          </cell>
          <cell r="V213">
            <v>11.590183484031497</v>
          </cell>
          <cell r="W213">
            <v>11.304509947453257</v>
          </cell>
          <cell r="X213">
            <v>11.018836410875016</v>
          </cell>
          <cell r="Y213">
            <v>10.733162874296776</v>
          </cell>
          <cell r="Z213">
            <v>10.447489337718535</v>
          </cell>
          <cell r="AA213">
            <v>10.161815801140294</v>
          </cell>
          <cell r="AB213">
            <v>9.8761422645620538</v>
          </cell>
          <cell r="AC213">
            <v>9.5904687279838132</v>
          </cell>
          <cell r="AD213">
            <v>9.3047951914055655</v>
          </cell>
          <cell r="AE213">
            <v>8.2273978534533416</v>
          </cell>
          <cell r="AF213">
            <v>7.1500005155011177</v>
          </cell>
          <cell r="AG213">
            <v>6.0726031775488938</v>
          </cell>
          <cell r="AH213">
            <v>4.9952058395966699</v>
          </cell>
          <cell r="AI213">
            <v>3.9178085016444459</v>
          </cell>
          <cell r="AJ213">
            <v>2.8404111636922242</v>
          </cell>
        </row>
        <row r="214">
          <cell r="D214" t="str">
            <v>LanarkshireRestorative Dentistry</v>
          </cell>
          <cell r="E214" t="str">
            <v>T. Restorative Dentistry</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row>
        <row r="215">
          <cell r="D215" t="str">
            <v>LanarkshireRheumatology</v>
          </cell>
          <cell r="E215" t="str">
            <v>U. Rheumatology</v>
          </cell>
          <cell r="F215">
            <v>93</v>
          </cell>
          <cell r="G215">
            <v>90.443673770272085</v>
          </cell>
          <cell r="H215">
            <v>87.88734754054417</v>
          </cell>
          <cell r="I215">
            <v>85.331021310816254</v>
          </cell>
          <cell r="J215">
            <v>82.774695081088339</v>
          </cell>
          <cell r="K215">
            <v>80.218368851360424</v>
          </cell>
          <cell r="L215">
            <v>77.662042621632509</v>
          </cell>
          <cell r="M215">
            <v>75.105716391904593</v>
          </cell>
          <cell r="N215">
            <v>72.549390162176678</v>
          </cell>
          <cell r="O215">
            <v>69.993063932448763</v>
          </cell>
          <cell r="P215">
            <v>67.436737702720848</v>
          </cell>
          <cell r="Q215">
            <v>64.880411472992932</v>
          </cell>
          <cell r="R215">
            <v>62.324085243264982</v>
          </cell>
          <cell r="S215">
            <v>60.925788458960959</v>
          </cell>
          <cell r="T215">
            <v>59.527491674656936</v>
          </cell>
          <cell r="U215">
            <v>58.129194890352913</v>
          </cell>
          <cell r="V215">
            <v>56.73089810604889</v>
          </cell>
          <cell r="W215">
            <v>55.332601321744868</v>
          </cell>
          <cell r="X215">
            <v>53.934304537440845</v>
          </cell>
          <cell r="Y215">
            <v>52.536007753136822</v>
          </cell>
          <cell r="Z215">
            <v>51.137710968832799</v>
          </cell>
          <cell r="AA215">
            <v>49.739414184528776</v>
          </cell>
          <cell r="AB215">
            <v>48.341117400224753</v>
          </cell>
          <cell r="AC215">
            <v>46.942820615920731</v>
          </cell>
          <cell r="AD215">
            <v>45.544523831616715</v>
          </cell>
          <cell r="AE215">
            <v>40.270947387955829</v>
          </cell>
          <cell r="AF215">
            <v>34.997370944294943</v>
          </cell>
          <cell r="AG215">
            <v>29.72379450063406</v>
          </cell>
          <cell r="AH215">
            <v>24.450218056973178</v>
          </cell>
          <cell r="AI215">
            <v>19.176641613312295</v>
          </cell>
          <cell r="AJ215">
            <v>13.903065169651414</v>
          </cell>
        </row>
        <row r="216">
          <cell r="D216" t="str">
            <v>LanarkshireTrauma &amp; Orthopaedics</v>
          </cell>
          <cell r="E216" t="str">
            <v>V. Trauma &amp; Orthopaedics</v>
          </cell>
          <cell r="F216">
            <v>2136</v>
          </cell>
          <cell r="G216">
            <v>2077.2869588527005</v>
          </cell>
          <cell r="H216">
            <v>2018.5739177054013</v>
          </cell>
          <cell r="I216">
            <v>1959.8608765581021</v>
          </cell>
          <cell r="J216">
            <v>1901.1478354108028</v>
          </cell>
          <cell r="K216">
            <v>1842.4347942635036</v>
          </cell>
          <cell r="L216">
            <v>1783.7217531162044</v>
          </cell>
          <cell r="M216">
            <v>1725.0087119689051</v>
          </cell>
          <cell r="N216">
            <v>1666.2956708216059</v>
          </cell>
          <cell r="O216">
            <v>1607.5826296743066</v>
          </cell>
          <cell r="P216">
            <v>1548.8695885270074</v>
          </cell>
          <cell r="Q216">
            <v>1490.1565473797082</v>
          </cell>
          <cell r="R216">
            <v>1431.4435062324087</v>
          </cell>
          <cell r="S216">
            <v>1399.327786541297</v>
          </cell>
          <cell r="T216">
            <v>1367.2120668501852</v>
          </cell>
          <cell r="U216">
            <v>1335.0963471590735</v>
          </cell>
          <cell r="V216">
            <v>1302.9806274679618</v>
          </cell>
          <cell r="W216">
            <v>1270.86490777685</v>
          </cell>
          <cell r="X216">
            <v>1238.7491880857383</v>
          </cell>
          <cell r="Y216">
            <v>1206.6334683946266</v>
          </cell>
          <cell r="Z216">
            <v>1174.5177487035148</v>
          </cell>
          <cell r="AA216">
            <v>1142.4020290124031</v>
          </cell>
          <cell r="AB216">
            <v>1110.2863093212914</v>
          </cell>
          <cell r="AC216">
            <v>1078.1705896301796</v>
          </cell>
          <cell r="AD216">
            <v>1046.0548699390679</v>
          </cell>
          <cell r="AE216">
            <v>924.93272710401789</v>
          </cell>
          <cell r="AF216">
            <v>803.81058426896789</v>
          </cell>
          <cell r="AG216">
            <v>682.68844143391789</v>
          </cell>
          <cell r="AH216">
            <v>561.56629859886789</v>
          </cell>
          <cell r="AI216">
            <v>440.44415576381789</v>
          </cell>
          <cell r="AJ216">
            <v>319.32201292876795</v>
          </cell>
        </row>
        <row r="217">
          <cell r="D217" t="str">
            <v>LanarkshireUrology</v>
          </cell>
          <cell r="E217" t="str">
            <v>W. Urology</v>
          </cell>
          <cell r="F217">
            <v>17</v>
          </cell>
          <cell r="G217">
            <v>16.532714560157263</v>
          </cell>
          <cell r="H217">
            <v>16.065429120314526</v>
          </cell>
          <cell r="I217">
            <v>15.598143680471789</v>
          </cell>
          <cell r="J217">
            <v>15.130858240629053</v>
          </cell>
          <cell r="K217">
            <v>14.663572800786316</v>
          </cell>
          <cell r="L217">
            <v>14.196287360943579</v>
          </cell>
          <cell r="M217">
            <v>13.729001921100842</v>
          </cell>
          <cell r="N217">
            <v>13.261716481258105</v>
          </cell>
          <cell r="O217">
            <v>12.794431041415368</v>
          </cell>
          <cell r="P217">
            <v>12.327145601572632</v>
          </cell>
          <cell r="Q217">
            <v>11.859860161729895</v>
          </cell>
          <cell r="R217">
            <v>11.392574721887147</v>
          </cell>
          <cell r="S217">
            <v>11.13697208389609</v>
          </cell>
          <cell r="T217">
            <v>10.881369445905033</v>
          </cell>
          <cell r="U217">
            <v>10.625766807913976</v>
          </cell>
          <cell r="V217">
            <v>10.370164169922919</v>
          </cell>
          <cell r="W217">
            <v>10.114561531931862</v>
          </cell>
          <cell r="X217">
            <v>9.8589588939408053</v>
          </cell>
          <cell r="Y217">
            <v>9.6033562559497483</v>
          </cell>
          <cell r="Z217">
            <v>9.3477536179586913</v>
          </cell>
          <cell r="AA217">
            <v>9.0921509799676343</v>
          </cell>
          <cell r="AB217">
            <v>8.8365483419765773</v>
          </cell>
          <cell r="AC217">
            <v>8.5809457039855204</v>
          </cell>
          <cell r="AD217">
            <v>8.3253430659944527</v>
          </cell>
          <cell r="AE217">
            <v>7.3613559741424632</v>
          </cell>
          <cell r="AF217">
            <v>6.3973688822904737</v>
          </cell>
          <cell r="AG217">
            <v>5.4333817904384842</v>
          </cell>
          <cell r="AH217">
            <v>4.4693946985864947</v>
          </cell>
          <cell r="AI217">
            <v>3.5054076067345052</v>
          </cell>
          <cell r="AJ217">
            <v>2.5414205148825166</v>
          </cell>
        </row>
        <row r="218">
          <cell r="D218" t="str">
            <v>LanarkshireOther specialties</v>
          </cell>
          <cell r="E218" t="str">
            <v>X. Other specialties</v>
          </cell>
          <cell r="F218">
            <v>441</v>
          </cell>
          <cell r="G218">
            <v>428.87806594290311</v>
          </cell>
          <cell r="H218">
            <v>416.75613188580621</v>
          </cell>
          <cell r="I218">
            <v>404.63419782870932</v>
          </cell>
          <cell r="J218">
            <v>392.51226377161242</v>
          </cell>
          <cell r="K218">
            <v>380.39032971451553</v>
          </cell>
          <cell r="L218">
            <v>368.26839565741864</v>
          </cell>
          <cell r="M218">
            <v>356.14646160032174</v>
          </cell>
          <cell r="N218">
            <v>344.02452754322485</v>
          </cell>
          <cell r="O218">
            <v>331.90259348612796</v>
          </cell>
          <cell r="P218">
            <v>319.78065942903106</v>
          </cell>
          <cell r="Q218">
            <v>307.65872537193417</v>
          </cell>
          <cell r="R218">
            <v>295.53679131483716</v>
          </cell>
          <cell r="S218">
            <v>288.90615817636325</v>
          </cell>
          <cell r="T218">
            <v>282.27552503788934</v>
          </cell>
          <cell r="U218">
            <v>275.64489189941543</v>
          </cell>
          <cell r="V218">
            <v>269.01425876094152</v>
          </cell>
          <cell r="W218">
            <v>262.3836256224676</v>
          </cell>
          <cell r="X218">
            <v>255.75299248399369</v>
          </cell>
          <cell r="Y218">
            <v>249.12235934551978</v>
          </cell>
          <cell r="Z218">
            <v>242.49172620704587</v>
          </cell>
          <cell r="AA218">
            <v>235.86109306857196</v>
          </cell>
          <cell r="AB218">
            <v>229.23045993009805</v>
          </cell>
          <cell r="AC218">
            <v>222.59982679162414</v>
          </cell>
          <cell r="AD218">
            <v>215.96919365315023</v>
          </cell>
          <cell r="AE218">
            <v>190.96223438804861</v>
          </cell>
          <cell r="AF218">
            <v>165.955275122947</v>
          </cell>
          <cell r="AG218">
            <v>140.94831585784539</v>
          </cell>
          <cell r="AH218">
            <v>115.94135659274377</v>
          </cell>
          <cell r="AI218">
            <v>90.934397327642159</v>
          </cell>
          <cell r="AJ218">
            <v>65.927438062540574</v>
          </cell>
        </row>
        <row r="219">
          <cell r="D219" t="str">
            <v>LothianAll specialties</v>
          </cell>
          <cell r="E219" t="str">
            <v>A. All specialties</v>
          </cell>
          <cell r="F219">
            <v>25926</v>
          </cell>
          <cell r="G219">
            <v>25213.362216861009</v>
          </cell>
          <cell r="H219">
            <v>24500.724433722018</v>
          </cell>
          <cell r="I219">
            <v>23788.086650583027</v>
          </cell>
          <cell r="J219">
            <v>23075.448867444036</v>
          </cell>
          <cell r="K219">
            <v>22362.811084305045</v>
          </cell>
          <cell r="L219">
            <v>21650.173301166054</v>
          </cell>
          <cell r="M219">
            <v>20937.535518027064</v>
          </cell>
          <cell r="N219">
            <v>20224.897734888073</v>
          </cell>
          <cell r="O219">
            <v>19512.259951749082</v>
          </cell>
          <cell r="P219">
            <v>18799.622168610091</v>
          </cell>
          <cell r="Q219">
            <v>18086.9843854711</v>
          </cell>
          <cell r="R219">
            <v>17374.346602332127</v>
          </cell>
          <cell r="S219">
            <v>16984.53754394647</v>
          </cell>
          <cell r="T219">
            <v>16594.728485560812</v>
          </cell>
          <cell r="U219">
            <v>16204.919427175155</v>
          </cell>
          <cell r="V219">
            <v>15815.110368789497</v>
          </cell>
          <cell r="W219">
            <v>15425.30131040384</v>
          </cell>
          <cell r="X219">
            <v>15035.492252018183</v>
          </cell>
          <cell r="Y219">
            <v>14645.683193632525</v>
          </cell>
          <cell r="Z219">
            <v>14255.874135246868</v>
          </cell>
          <cell r="AA219">
            <v>13866.06507686121</v>
          </cell>
          <cell r="AB219">
            <v>13476.256018475553</v>
          </cell>
          <cell r="AC219">
            <v>13086.446960089896</v>
          </cell>
          <cell r="AD219">
            <v>12696.637901704247</v>
          </cell>
          <cell r="AE219">
            <v>11226.500881506912</v>
          </cell>
          <cell r="AF219">
            <v>9756.3638613095791</v>
          </cell>
          <cell r="AG219">
            <v>8286.2268411122459</v>
          </cell>
          <cell r="AH219">
            <v>6816.0898209149118</v>
          </cell>
          <cell r="AI219">
            <v>5345.9528007175777</v>
          </cell>
          <cell r="AJ219">
            <v>3875.8157805202427</v>
          </cell>
        </row>
        <row r="220">
          <cell r="D220" t="str">
            <v>LothianAnaesthetics</v>
          </cell>
          <cell r="E220" t="str">
            <v>B. Anaesthetics</v>
          </cell>
          <cell r="F220">
            <v>3.0345285006437517</v>
          </cell>
          <cell r="G220">
            <v>2.9511172662238319</v>
          </cell>
          <cell r="H220">
            <v>2.867706031803912</v>
          </cell>
          <cell r="I220">
            <v>2.7842947973839922</v>
          </cell>
          <cell r="J220">
            <v>2.7008835629640724</v>
          </cell>
          <cell r="K220">
            <v>2.6174723285441526</v>
          </cell>
          <cell r="L220">
            <v>2.5340610941242327</v>
          </cell>
          <cell r="M220">
            <v>2.4506498597043129</v>
          </cell>
          <cell r="N220">
            <v>2.3672386252843931</v>
          </cell>
          <cell r="O220">
            <v>2.2838273908644733</v>
          </cell>
          <cell r="P220">
            <v>2.2004161564445535</v>
          </cell>
          <cell r="Q220">
            <v>2.1170049220246336</v>
          </cell>
          <cell r="R220">
            <v>2.0335936876047125</v>
          </cell>
          <cell r="S220">
            <v>1.9879681882033247</v>
          </cell>
          <cell r="T220">
            <v>1.9423426888019368</v>
          </cell>
          <cell r="U220">
            <v>1.896717189400549</v>
          </cell>
          <cell r="V220">
            <v>1.8510916899991612</v>
          </cell>
          <cell r="W220">
            <v>1.8054661905977734</v>
          </cell>
          <cell r="X220">
            <v>1.7598406911963855</v>
          </cell>
          <cell r="Y220">
            <v>1.7142151917949977</v>
          </cell>
          <cell r="Z220">
            <v>1.6685896923936099</v>
          </cell>
          <cell r="AA220">
            <v>1.6229641929922221</v>
          </cell>
          <cell r="AB220">
            <v>1.5773386935908342</v>
          </cell>
          <cell r="AC220">
            <v>1.5317131941894464</v>
          </cell>
          <cell r="AD220">
            <v>1.486087694788059</v>
          </cell>
          <cell r="AE220">
            <v>1.314014382759968</v>
          </cell>
          <cell r="AF220">
            <v>1.1419410707318769</v>
          </cell>
          <cell r="AG220">
            <v>0.96986775870378583</v>
          </cell>
          <cell r="AH220">
            <v>0.79779444667569477</v>
          </cell>
          <cell r="AI220">
            <v>0.62572113464760371</v>
          </cell>
          <cell r="AJ220">
            <v>0.45364782261951259</v>
          </cell>
        </row>
        <row r="221">
          <cell r="D221" t="str">
            <v>LothianCardiology</v>
          </cell>
          <cell r="E221" t="str">
            <v>C. Cardiology</v>
          </cell>
          <cell r="F221">
            <v>2.0230190004291679</v>
          </cell>
          <cell r="G221">
            <v>1.9674115108158881</v>
          </cell>
          <cell r="H221">
            <v>1.9118040212026082</v>
          </cell>
          <cell r="I221">
            <v>1.8561965315893283</v>
          </cell>
          <cell r="J221">
            <v>1.8005890419760484</v>
          </cell>
          <cell r="K221">
            <v>1.7449815523627685</v>
          </cell>
          <cell r="L221">
            <v>1.6893740627494886</v>
          </cell>
          <cell r="M221">
            <v>1.6337665731362088</v>
          </cell>
          <cell r="N221">
            <v>1.5781590835229289</v>
          </cell>
          <cell r="O221">
            <v>1.522551593909649</v>
          </cell>
          <cell r="P221">
            <v>1.4669441042963691</v>
          </cell>
          <cell r="Q221">
            <v>1.4113366146830892</v>
          </cell>
          <cell r="R221">
            <v>1.3557291250698085</v>
          </cell>
          <cell r="S221">
            <v>1.3253121254688833</v>
          </cell>
          <cell r="T221">
            <v>1.2948951258679582</v>
          </cell>
          <cell r="U221">
            <v>1.264478126267033</v>
          </cell>
          <cell r="V221">
            <v>1.2340611266661079</v>
          </cell>
          <cell r="W221">
            <v>1.2036441270651828</v>
          </cell>
          <cell r="X221">
            <v>1.1732271274642576</v>
          </cell>
          <cell r="Y221">
            <v>1.1428101278633325</v>
          </cell>
          <cell r="Z221">
            <v>1.1123931282624073</v>
          </cell>
          <cell r="AA221">
            <v>1.0819761286614822</v>
          </cell>
          <cell r="AB221">
            <v>1.051559129060557</v>
          </cell>
          <cell r="AC221">
            <v>1.0211421294596319</v>
          </cell>
          <cell r="AD221">
            <v>0.99072512985870609</v>
          </cell>
          <cell r="AE221">
            <v>0.87600958850664534</v>
          </cell>
          <cell r="AF221">
            <v>0.7612940471545846</v>
          </cell>
          <cell r="AG221">
            <v>0.64657850580252385</v>
          </cell>
          <cell r="AH221">
            <v>0.5318629644504631</v>
          </cell>
          <cell r="AI221">
            <v>0.41714742309840241</v>
          </cell>
          <cell r="AJ221">
            <v>0.30243188174634178</v>
          </cell>
        </row>
        <row r="222">
          <cell r="D222" t="str">
            <v>LothianDermatology</v>
          </cell>
          <cell r="E222" t="str">
            <v>D. Dermatology</v>
          </cell>
          <cell r="F222">
            <v>5533.968475673988</v>
          </cell>
          <cell r="G222">
            <v>5381.8541878368605</v>
          </cell>
          <cell r="H222">
            <v>5229.7398999997331</v>
          </cell>
          <cell r="I222">
            <v>5077.6256121626056</v>
          </cell>
          <cell r="J222">
            <v>4925.5113243254782</v>
          </cell>
          <cell r="K222">
            <v>4773.3970364883508</v>
          </cell>
          <cell r="L222">
            <v>4621.2827486512233</v>
          </cell>
          <cell r="M222">
            <v>4469.1684608140959</v>
          </cell>
          <cell r="N222">
            <v>4317.0541729769684</v>
          </cell>
          <cell r="O222">
            <v>4164.939885139841</v>
          </cell>
          <cell r="P222">
            <v>4012.8255973027135</v>
          </cell>
          <cell r="Q222">
            <v>3860.7113094655861</v>
          </cell>
          <cell r="R222">
            <v>3708.5970216284604</v>
          </cell>
          <cell r="S222">
            <v>3625.3913192201294</v>
          </cell>
          <cell r="T222">
            <v>3542.1856168117984</v>
          </cell>
          <cell r="U222">
            <v>3458.9799144034673</v>
          </cell>
          <cell r="V222">
            <v>3375.7742119951363</v>
          </cell>
          <cell r="W222">
            <v>3292.5685095868052</v>
          </cell>
          <cell r="X222">
            <v>3209.3628071784742</v>
          </cell>
          <cell r="Y222">
            <v>3126.1571047701432</v>
          </cell>
          <cell r="Z222">
            <v>3042.9514023618121</v>
          </cell>
          <cell r="AA222">
            <v>2959.7456999534811</v>
          </cell>
          <cell r="AB222">
            <v>2876.5399975451501</v>
          </cell>
          <cell r="AC222">
            <v>2793.334295136819</v>
          </cell>
          <cell r="AD222">
            <v>2710.1285927284898</v>
          </cell>
          <cell r="AE222">
            <v>2396.3242293599278</v>
          </cell>
          <cell r="AF222">
            <v>2082.5198659913658</v>
          </cell>
          <cell r="AG222">
            <v>1768.7155026228038</v>
          </cell>
          <cell r="AH222">
            <v>1454.9111392542418</v>
          </cell>
          <cell r="AI222">
            <v>1141.1067758856798</v>
          </cell>
          <cell r="AJ222">
            <v>827.30241251711777</v>
          </cell>
        </row>
        <row r="223">
          <cell r="D223" t="str">
            <v>LothianDiabetes/Endocrinology</v>
          </cell>
          <cell r="E223" t="str">
            <v>E. Diabetes/Endocrinology</v>
          </cell>
          <cell r="F223">
            <v>7.0805665015020871</v>
          </cell>
          <cell r="G223">
            <v>6.8859402878556075</v>
          </cell>
          <cell r="H223">
            <v>6.6913140742091279</v>
          </cell>
          <cell r="I223">
            <v>6.4966878605626484</v>
          </cell>
          <cell r="J223">
            <v>6.3020616469161688</v>
          </cell>
          <cell r="K223">
            <v>6.1074354332696892</v>
          </cell>
          <cell r="L223">
            <v>5.9128092196232096</v>
          </cell>
          <cell r="M223">
            <v>5.71818300597673</v>
          </cell>
          <cell r="N223">
            <v>5.5235567923302504</v>
          </cell>
          <cell r="O223">
            <v>5.3289305786837708</v>
          </cell>
          <cell r="P223">
            <v>5.1343043650372913</v>
          </cell>
          <cell r="Q223">
            <v>4.9396781513908117</v>
          </cell>
          <cell r="R223">
            <v>4.7450519377443294</v>
          </cell>
          <cell r="S223">
            <v>4.6385924391410915</v>
          </cell>
          <cell r="T223">
            <v>4.5321329405378536</v>
          </cell>
          <cell r="U223">
            <v>4.4256734419346158</v>
          </cell>
          <cell r="V223">
            <v>4.3192139433313779</v>
          </cell>
          <cell r="W223">
            <v>4.21275444472814</v>
          </cell>
          <cell r="X223">
            <v>4.1062949461249021</v>
          </cell>
          <cell r="Y223">
            <v>3.9998354475216638</v>
          </cell>
          <cell r="Z223">
            <v>3.8933759489184254</v>
          </cell>
          <cell r="AA223">
            <v>3.7869164503151871</v>
          </cell>
          <cell r="AB223">
            <v>3.6804569517119488</v>
          </cell>
          <cell r="AC223">
            <v>3.5739974531087104</v>
          </cell>
          <cell r="AD223">
            <v>3.4675379545054708</v>
          </cell>
          <cell r="AE223">
            <v>3.0660335597732584</v>
          </cell>
          <cell r="AF223">
            <v>2.6645291650410461</v>
          </cell>
          <cell r="AG223">
            <v>2.2630247703088338</v>
          </cell>
          <cell r="AH223">
            <v>1.8615203755766212</v>
          </cell>
          <cell r="AI223">
            <v>1.4600159808444086</v>
          </cell>
          <cell r="AJ223">
            <v>1.0585115861121961</v>
          </cell>
        </row>
        <row r="224">
          <cell r="D224" t="str">
            <v>LothianENT</v>
          </cell>
          <cell r="E224" t="str">
            <v>F. ENT</v>
          </cell>
          <cell r="F224">
            <v>1538.505949826382</v>
          </cell>
          <cell r="G224">
            <v>1496.2164539754826</v>
          </cell>
          <cell r="H224">
            <v>1453.9269581245833</v>
          </cell>
          <cell r="I224">
            <v>1411.6374622736839</v>
          </cell>
          <cell r="J224">
            <v>1369.3479664227846</v>
          </cell>
          <cell r="K224">
            <v>1327.0584705718852</v>
          </cell>
          <cell r="L224">
            <v>1284.7689747209859</v>
          </cell>
          <cell r="M224">
            <v>1242.4794788700865</v>
          </cell>
          <cell r="N224">
            <v>1200.1899830191871</v>
          </cell>
          <cell r="O224">
            <v>1157.9004871682878</v>
          </cell>
          <cell r="P224">
            <v>1115.6109913173884</v>
          </cell>
          <cell r="Q224">
            <v>1073.3214954664891</v>
          </cell>
          <cell r="R224">
            <v>1031.0319996155893</v>
          </cell>
          <cell r="S224">
            <v>1007.8998714190857</v>
          </cell>
          <cell r="T224">
            <v>984.76774322258211</v>
          </cell>
          <cell r="U224">
            <v>961.63561502607854</v>
          </cell>
          <cell r="V224">
            <v>938.50348682957497</v>
          </cell>
          <cell r="W224">
            <v>915.3713586330714</v>
          </cell>
          <cell r="X224">
            <v>892.23923043656782</v>
          </cell>
          <cell r="Y224">
            <v>869.10710224006425</v>
          </cell>
          <cell r="Z224">
            <v>845.97497404356068</v>
          </cell>
          <cell r="AA224">
            <v>822.84284584705711</v>
          </cell>
          <cell r="AB224">
            <v>799.71071765055353</v>
          </cell>
          <cell r="AC224">
            <v>776.57858945404996</v>
          </cell>
          <cell r="AD224">
            <v>753.44646125754582</v>
          </cell>
          <cell r="AE224">
            <v>666.2052920593037</v>
          </cell>
          <cell r="AF224">
            <v>578.96412286106158</v>
          </cell>
          <cell r="AG224">
            <v>491.72295366281941</v>
          </cell>
          <cell r="AH224">
            <v>404.48178446457723</v>
          </cell>
          <cell r="AI224">
            <v>317.24061526633506</v>
          </cell>
          <cell r="AJ224">
            <v>229.99944606809288</v>
          </cell>
        </row>
        <row r="225">
          <cell r="D225" t="str">
            <v>LothianGastroenterology</v>
          </cell>
          <cell r="E225" t="str">
            <v>G. Gastroenterology</v>
          </cell>
          <cell r="F225">
            <v>4388.9397214310793</v>
          </cell>
          <cell r="G225">
            <v>4268.2992727150686</v>
          </cell>
          <cell r="H225">
            <v>4147.6588239990579</v>
          </cell>
          <cell r="I225">
            <v>4027.0183752830471</v>
          </cell>
          <cell r="J225">
            <v>3906.3779265670364</v>
          </cell>
          <cell r="K225">
            <v>3785.7374778510257</v>
          </cell>
          <cell r="L225">
            <v>3665.097029135015</v>
          </cell>
          <cell r="M225">
            <v>3544.4565804190042</v>
          </cell>
          <cell r="N225">
            <v>3423.8161317029935</v>
          </cell>
          <cell r="O225">
            <v>3303.1756829869828</v>
          </cell>
          <cell r="P225">
            <v>3182.5352342709721</v>
          </cell>
          <cell r="Q225">
            <v>3061.8947855549613</v>
          </cell>
          <cell r="R225">
            <v>2941.2543368389488</v>
          </cell>
          <cell r="S225">
            <v>2875.2646562047416</v>
          </cell>
          <cell r="T225">
            <v>2809.2749755705345</v>
          </cell>
          <cell r="U225">
            <v>2743.2852949363273</v>
          </cell>
          <cell r="V225">
            <v>2677.2956143021202</v>
          </cell>
          <cell r="W225">
            <v>2611.305933667913</v>
          </cell>
          <cell r="X225">
            <v>2545.3162530337058</v>
          </cell>
          <cell r="Y225">
            <v>2479.3265723994987</v>
          </cell>
          <cell r="Z225">
            <v>2413.3368917652915</v>
          </cell>
          <cell r="AA225">
            <v>2347.3472111310844</v>
          </cell>
          <cell r="AB225">
            <v>2281.3575304968772</v>
          </cell>
          <cell r="AC225">
            <v>2215.36784986267</v>
          </cell>
          <cell r="AD225">
            <v>2149.3781692284624</v>
          </cell>
          <cell r="AE225">
            <v>1900.5028022651668</v>
          </cell>
          <cell r="AF225">
            <v>1651.6274353018712</v>
          </cell>
          <cell r="AG225">
            <v>1402.7520683385756</v>
          </cell>
          <cell r="AH225">
            <v>1153.8767013752799</v>
          </cell>
          <cell r="AI225">
            <v>905.0013344119842</v>
          </cell>
          <cell r="AJ225">
            <v>656.12596744868836</v>
          </cell>
        </row>
        <row r="226">
          <cell r="D226" t="str">
            <v>LothianGeneral Medicine</v>
          </cell>
          <cell r="E226" t="str">
            <v>H. General Medicine</v>
          </cell>
          <cell r="F226">
            <v>14.161133003004174</v>
          </cell>
          <cell r="G226">
            <v>13.771880575711215</v>
          </cell>
          <cell r="H226">
            <v>13.382628148418256</v>
          </cell>
          <cell r="I226">
            <v>12.993375721125297</v>
          </cell>
          <cell r="J226">
            <v>12.604123293832338</v>
          </cell>
          <cell r="K226">
            <v>12.214870866539378</v>
          </cell>
          <cell r="L226">
            <v>11.825618439246419</v>
          </cell>
          <cell r="M226">
            <v>11.43636601195346</v>
          </cell>
          <cell r="N226">
            <v>11.047113584660501</v>
          </cell>
          <cell r="O226">
            <v>10.657861157367542</v>
          </cell>
          <cell r="P226">
            <v>10.268608730074583</v>
          </cell>
          <cell r="Q226">
            <v>9.8793563027816234</v>
          </cell>
          <cell r="R226">
            <v>9.4901038754886589</v>
          </cell>
          <cell r="S226">
            <v>9.2771848782821831</v>
          </cell>
          <cell r="T226">
            <v>9.0642658810757073</v>
          </cell>
          <cell r="U226">
            <v>8.8513468838692315</v>
          </cell>
          <cell r="V226">
            <v>8.6384278866627557</v>
          </cell>
          <cell r="W226">
            <v>8.42550888945628</v>
          </cell>
          <cell r="X226">
            <v>8.2125898922498042</v>
          </cell>
          <cell r="Y226">
            <v>7.9996708950433275</v>
          </cell>
          <cell r="Z226">
            <v>7.7867518978368508</v>
          </cell>
          <cell r="AA226">
            <v>7.5738329006303742</v>
          </cell>
          <cell r="AB226">
            <v>7.3609139034238975</v>
          </cell>
          <cell r="AC226">
            <v>7.1479949062174208</v>
          </cell>
          <cell r="AD226">
            <v>6.9350759090109415</v>
          </cell>
          <cell r="AE226">
            <v>6.1320671195465168</v>
          </cell>
          <cell r="AF226">
            <v>5.3290583300820922</v>
          </cell>
          <cell r="AG226">
            <v>4.5260495406176675</v>
          </cell>
          <cell r="AH226">
            <v>3.7230407511532424</v>
          </cell>
          <cell r="AI226">
            <v>2.9200319616888173</v>
          </cell>
          <cell r="AJ226">
            <v>2.1170231722243922</v>
          </cell>
        </row>
        <row r="227">
          <cell r="D227" t="str">
            <v>LothianGeneral Surgery (inc Vascular)</v>
          </cell>
          <cell r="E227" t="str">
            <v>I. General Surgery (inc Vascular)</v>
          </cell>
          <cell r="F227">
            <v>1811.6135148843198</v>
          </cell>
          <cell r="G227">
            <v>1761.8170079356275</v>
          </cell>
          <cell r="H227">
            <v>1712.0205009869353</v>
          </cell>
          <cell r="I227">
            <v>1662.2239940382431</v>
          </cell>
          <cell r="J227">
            <v>1612.4274870895508</v>
          </cell>
          <cell r="K227">
            <v>1562.6309801408586</v>
          </cell>
          <cell r="L227">
            <v>1512.8344731921663</v>
          </cell>
          <cell r="M227">
            <v>1463.0379662434741</v>
          </cell>
          <cell r="N227">
            <v>1413.2414592947819</v>
          </cell>
          <cell r="O227">
            <v>1363.4449523460896</v>
          </cell>
          <cell r="P227">
            <v>1313.6484453973974</v>
          </cell>
          <cell r="Q227">
            <v>1263.8519384487051</v>
          </cell>
          <cell r="R227">
            <v>1214.0554315000134</v>
          </cell>
          <cell r="S227">
            <v>1186.8170083573848</v>
          </cell>
          <cell r="T227">
            <v>1159.5785852147562</v>
          </cell>
          <cell r="U227">
            <v>1132.3401620721277</v>
          </cell>
          <cell r="V227">
            <v>1105.1017389294991</v>
          </cell>
          <cell r="W227">
            <v>1077.8633157868705</v>
          </cell>
          <cell r="X227">
            <v>1050.624892644242</v>
          </cell>
          <cell r="Y227">
            <v>1023.3864695016134</v>
          </cell>
          <cell r="Z227">
            <v>996.14804635898486</v>
          </cell>
          <cell r="AA227">
            <v>968.90962321635629</v>
          </cell>
          <cell r="AB227">
            <v>941.67120007372773</v>
          </cell>
          <cell r="AC227">
            <v>914.43277693109917</v>
          </cell>
          <cell r="AD227">
            <v>887.19435378847129</v>
          </cell>
          <cell r="AE227">
            <v>784.46658650770087</v>
          </cell>
          <cell r="AF227">
            <v>681.73881922693045</v>
          </cell>
          <cell r="AG227">
            <v>579.01105194616002</v>
          </cell>
          <cell r="AH227">
            <v>476.28328466538966</v>
          </cell>
          <cell r="AI227">
            <v>373.55551738461929</v>
          </cell>
          <cell r="AJ227">
            <v>270.82775010384904</v>
          </cell>
        </row>
        <row r="228">
          <cell r="D228" t="str">
            <v>LothianGynaecology</v>
          </cell>
          <cell r="E228" t="str">
            <v>J. Gynaecology</v>
          </cell>
          <cell r="F228">
            <v>83.955288517810473</v>
          </cell>
          <cell r="G228">
            <v>81.647577698859351</v>
          </cell>
          <cell r="H228">
            <v>79.339866879908229</v>
          </cell>
          <cell r="I228">
            <v>77.032156060957107</v>
          </cell>
          <cell r="J228">
            <v>74.724445242005984</v>
          </cell>
          <cell r="K228">
            <v>72.416734423054862</v>
          </cell>
          <cell r="L228">
            <v>70.10902360410374</v>
          </cell>
          <cell r="M228">
            <v>67.801312785152618</v>
          </cell>
          <cell r="N228">
            <v>65.493601966201496</v>
          </cell>
          <cell r="O228">
            <v>63.185891147250373</v>
          </cell>
          <cell r="P228">
            <v>60.878180328299251</v>
          </cell>
          <cell r="Q228">
            <v>58.570469509348129</v>
          </cell>
          <cell r="R228">
            <v>56.26275869039705</v>
          </cell>
          <cell r="S228">
            <v>55.000453206958653</v>
          </cell>
          <cell r="T228">
            <v>53.738147723520257</v>
          </cell>
          <cell r="U228">
            <v>52.47584224008186</v>
          </cell>
          <cell r="V228">
            <v>51.213536756643464</v>
          </cell>
          <cell r="W228">
            <v>49.951231273205067</v>
          </cell>
          <cell r="X228">
            <v>48.688925789766671</v>
          </cell>
          <cell r="Y228">
            <v>47.426620306328275</v>
          </cell>
          <cell r="Z228">
            <v>46.164314822889878</v>
          </cell>
          <cell r="AA228">
            <v>44.902009339451482</v>
          </cell>
          <cell r="AB228">
            <v>43.639703856013085</v>
          </cell>
          <cell r="AC228">
            <v>42.377398372574689</v>
          </cell>
          <cell r="AD228">
            <v>41.115092889136307</v>
          </cell>
          <cell r="AE228">
            <v>36.354397923025786</v>
          </cell>
          <cell r="AF228">
            <v>31.593702956915266</v>
          </cell>
          <cell r="AG228">
            <v>26.833007990804745</v>
          </cell>
          <cell r="AH228">
            <v>22.072313024694225</v>
          </cell>
          <cell r="AI228">
            <v>17.311618058583704</v>
          </cell>
          <cell r="AJ228">
            <v>12.550923092473184</v>
          </cell>
        </row>
        <row r="229">
          <cell r="D229" t="str">
            <v>LothianNeurology</v>
          </cell>
          <cell r="E229" t="str">
            <v>K. Neurology</v>
          </cell>
          <cell r="F229">
            <v>768.74722016308374</v>
          </cell>
          <cell r="G229">
            <v>747.61637411003733</v>
          </cell>
          <cell r="H229">
            <v>726.48552805699092</v>
          </cell>
          <cell r="I229">
            <v>705.3546820039445</v>
          </cell>
          <cell r="J229">
            <v>684.22383595089809</v>
          </cell>
          <cell r="K229">
            <v>663.09298989785168</v>
          </cell>
          <cell r="L229">
            <v>641.96214384480527</v>
          </cell>
          <cell r="M229">
            <v>620.83129779175886</v>
          </cell>
          <cell r="N229">
            <v>599.70045173871245</v>
          </cell>
          <cell r="O229">
            <v>578.56960568566603</v>
          </cell>
          <cell r="P229">
            <v>557.43875963261962</v>
          </cell>
          <cell r="Q229">
            <v>536.30791357957321</v>
          </cell>
          <cell r="R229">
            <v>515.17706752652714</v>
          </cell>
          <cell r="S229">
            <v>503.61860767817558</v>
          </cell>
          <cell r="T229">
            <v>492.06014782982402</v>
          </cell>
          <cell r="U229">
            <v>480.50168798147246</v>
          </cell>
          <cell r="V229">
            <v>468.9432281331209</v>
          </cell>
          <cell r="W229">
            <v>457.38476828476934</v>
          </cell>
          <cell r="X229">
            <v>445.82630843641778</v>
          </cell>
          <cell r="Y229">
            <v>434.26784858806622</v>
          </cell>
          <cell r="Z229">
            <v>422.70938873971465</v>
          </cell>
          <cell r="AA229">
            <v>411.15092889136309</v>
          </cell>
          <cell r="AB229">
            <v>399.59246904301153</v>
          </cell>
          <cell r="AC229">
            <v>388.03400919465997</v>
          </cell>
          <cell r="AD229">
            <v>376.47554934630824</v>
          </cell>
          <cell r="AE229">
            <v>332.88364363252515</v>
          </cell>
          <cell r="AF229">
            <v>289.29173791874211</v>
          </cell>
          <cell r="AG229">
            <v>245.69983220495905</v>
          </cell>
          <cell r="AH229">
            <v>202.10792649117599</v>
          </cell>
          <cell r="AI229">
            <v>158.51602077739292</v>
          </cell>
          <cell r="AJ229">
            <v>114.92411506360986</v>
          </cell>
        </row>
        <row r="230">
          <cell r="D230" t="str">
            <v>LothianNeurosurgery</v>
          </cell>
          <cell r="E230" t="str">
            <v>L. Neurosurgery</v>
          </cell>
          <cell r="F230">
            <v>670.63079864226916</v>
          </cell>
          <cell r="G230">
            <v>652.19691583546683</v>
          </cell>
          <cell r="H230">
            <v>633.76303302866449</v>
          </cell>
          <cell r="I230">
            <v>615.32915022186216</v>
          </cell>
          <cell r="J230">
            <v>596.89526741505983</v>
          </cell>
          <cell r="K230">
            <v>578.4613846082575</v>
          </cell>
          <cell r="L230">
            <v>560.02750180145517</v>
          </cell>
          <cell r="M230">
            <v>541.59361899465284</v>
          </cell>
          <cell r="N230">
            <v>523.15973618785051</v>
          </cell>
          <cell r="O230">
            <v>504.72585338104818</v>
          </cell>
          <cell r="P230">
            <v>486.29197057424585</v>
          </cell>
          <cell r="Q230">
            <v>467.85808776744352</v>
          </cell>
          <cell r="R230">
            <v>449.42420496064148</v>
          </cell>
          <cell r="S230">
            <v>439.34096959293475</v>
          </cell>
          <cell r="T230">
            <v>429.25773422522803</v>
          </cell>
          <cell r="U230">
            <v>419.17449885752131</v>
          </cell>
          <cell r="V230">
            <v>409.09126348981459</v>
          </cell>
          <cell r="W230">
            <v>399.00802812210787</v>
          </cell>
          <cell r="X230">
            <v>388.92479275440115</v>
          </cell>
          <cell r="Y230">
            <v>378.84155738669443</v>
          </cell>
          <cell r="Z230">
            <v>368.75832201898771</v>
          </cell>
          <cell r="AA230">
            <v>358.67508665128099</v>
          </cell>
          <cell r="AB230">
            <v>348.59185128357427</v>
          </cell>
          <cell r="AC230">
            <v>338.50861591586755</v>
          </cell>
          <cell r="AD230">
            <v>328.42538054816106</v>
          </cell>
          <cell r="AE230">
            <v>290.39717858995294</v>
          </cell>
          <cell r="AF230">
            <v>252.36897663174483</v>
          </cell>
          <cell r="AG230">
            <v>214.34077467353671</v>
          </cell>
          <cell r="AH230">
            <v>176.3125727153286</v>
          </cell>
          <cell r="AI230">
            <v>138.28437075712048</v>
          </cell>
          <cell r="AJ230">
            <v>100.25616879891228</v>
          </cell>
        </row>
        <row r="231">
          <cell r="D231" t="str">
            <v>LothianOphthalmology</v>
          </cell>
          <cell r="E231" t="str">
            <v>M. Ophthalmology</v>
          </cell>
          <cell r="F231">
            <v>2976.8724591315204</v>
          </cell>
          <cell r="G231">
            <v>2895.0460381655789</v>
          </cell>
          <cell r="H231">
            <v>2813.2196171996375</v>
          </cell>
          <cell r="I231">
            <v>2731.393196233696</v>
          </cell>
          <cell r="J231">
            <v>2649.5667752677546</v>
          </cell>
          <cell r="K231">
            <v>2567.7403543018131</v>
          </cell>
          <cell r="L231">
            <v>2485.9139333358717</v>
          </cell>
          <cell r="M231">
            <v>2404.0875123699302</v>
          </cell>
          <cell r="N231">
            <v>2322.2610914039888</v>
          </cell>
          <cell r="O231">
            <v>2240.4346704380473</v>
          </cell>
          <cell r="P231">
            <v>2158.6082494721059</v>
          </cell>
          <cell r="Q231">
            <v>2076.7818285061644</v>
          </cell>
          <cell r="R231">
            <v>1994.955407540223</v>
          </cell>
          <cell r="S231">
            <v>1950.1967926274615</v>
          </cell>
          <cell r="T231">
            <v>1905.4381777147</v>
          </cell>
          <cell r="U231">
            <v>1860.6795628019386</v>
          </cell>
          <cell r="V231">
            <v>1815.9209478891771</v>
          </cell>
          <cell r="W231">
            <v>1771.1623329764157</v>
          </cell>
          <cell r="X231">
            <v>1726.4037180636542</v>
          </cell>
          <cell r="Y231">
            <v>1681.6451031508927</v>
          </cell>
          <cell r="Z231">
            <v>1636.8864882381313</v>
          </cell>
          <cell r="AA231">
            <v>1592.1278733253698</v>
          </cell>
          <cell r="AB231">
            <v>1547.3692584126084</v>
          </cell>
          <cell r="AC231">
            <v>1502.6106434998469</v>
          </cell>
          <cell r="AD231">
            <v>1457.8520285870859</v>
          </cell>
          <cell r="AE231">
            <v>1289.0481094875286</v>
          </cell>
          <cell r="AF231">
            <v>1120.2441903879712</v>
          </cell>
          <cell r="AG231">
            <v>951.4402712884139</v>
          </cell>
          <cell r="AH231">
            <v>782.63635218885656</v>
          </cell>
          <cell r="AI231">
            <v>613.83243308929923</v>
          </cell>
          <cell r="AJ231">
            <v>445.02851398974184</v>
          </cell>
        </row>
        <row r="232">
          <cell r="D232" t="str">
            <v>LothianOral &amp; Maxillofacial Surgery</v>
          </cell>
          <cell r="E232" t="str">
            <v>N. Oral &amp; Maxillofacial Surgery</v>
          </cell>
          <cell r="F232">
            <v>479.45550310171274</v>
          </cell>
          <cell r="G232">
            <v>466.27652806336539</v>
          </cell>
          <cell r="H232">
            <v>453.09755302501804</v>
          </cell>
          <cell r="I232">
            <v>439.9185779866707</v>
          </cell>
          <cell r="J232">
            <v>426.73960294832335</v>
          </cell>
          <cell r="K232">
            <v>413.56062790997601</v>
          </cell>
          <cell r="L232">
            <v>400.38165287162866</v>
          </cell>
          <cell r="M232">
            <v>387.20267783328131</v>
          </cell>
          <cell r="N232">
            <v>374.02370279493397</v>
          </cell>
          <cell r="O232">
            <v>360.84472775658662</v>
          </cell>
          <cell r="P232">
            <v>347.66575271823928</v>
          </cell>
          <cell r="Q232">
            <v>334.48677767989193</v>
          </cell>
          <cell r="R232">
            <v>321.30780264154453</v>
          </cell>
          <cell r="S232">
            <v>314.09897373612523</v>
          </cell>
          <cell r="T232">
            <v>306.89014483070594</v>
          </cell>
          <cell r="U232">
            <v>299.68131592528664</v>
          </cell>
          <cell r="V232">
            <v>292.47248701986734</v>
          </cell>
          <cell r="W232">
            <v>285.26365811444805</v>
          </cell>
          <cell r="X232">
            <v>278.05482920902875</v>
          </cell>
          <cell r="Y232">
            <v>270.84600030360946</v>
          </cell>
          <cell r="Z232">
            <v>263.63717139819016</v>
          </cell>
          <cell r="AA232">
            <v>256.42834249277087</v>
          </cell>
          <cell r="AB232">
            <v>249.2195135873516</v>
          </cell>
          <cell r="AC232">
            <v>242.01068468193233</v>
          </cell>
          <cell r="AD232">
            <v>234.80185577651332</v>
          </cell>
          <cell r="AE232">
            <v>207.61427247607494</v>
          </cell>
          <cell r="AF232">
            <v>180.42668917563657</v>
          </cell>
          <cell r="AG232">
            <v>153.23910587519819</v>
          </cell>
          <cell r="AH232">
            <v>126.0515225747598</v>
          </cell>
          <cell r="AI232">
            <v>98.86393927432141</v>
          </cell>
          <cell r="AJ232">
            <v>71.676355973882991</v>
          </cell>
        </row>
        <row r="233">
          <cell r="D233" t="str">
            <v>LothianOral Surgery</v>
          </cell>
          <cell r="E233" t="str">
            <v>O. Oral Surgery</v>
          </cell>
          <cell r="F233">
            <v>474.39795560063988</v>
          </cell>
          <cell r="G233">
            <v>461.35799928632571</v>
          </cell>
          <cell r="H233">
            <v>448.31804297201154</v>
          </cell>
          <cell r="I233">
            <v>435.27808665769737</v>
          </cell>
          <cell r="J233">
            <v>422.2381303433832</v>
          </cell>
          <cell r="K233">
            <v>409.19817402906904</v>
          </cell>
          <cell r="L233">
            <v>396.15821771475487</v>
          </cell>
          <cell r="M233">
            <v>383.1182614004407</v>
          </cell>
          <cell r="N233">
            <v>370.07830508612653</v>
          </cell>
          <cell r="O233">
            <v>357.03834877181237</v>
          </cell>
          <cell r="P233">
            <v>343.9983924574982</v>
          </cell>
          <cell r="Q233">
            <v>330.95843614318403</v>
          </cell>
          <cell r="R233">
            <v>317.91847982887009</v>
          </cell>
          <cell r="S233">
            <v>310.78569342245311</v>
          </cell>
          <cell r="T233">
            <v>303.65290701603612</v>
          </cell>
          <cell r="U233">
            <v>296.52012060961914</v>
          </cell>
          <cell r="V233">
            <v>289.38733420320216</v>
          </cell>
          <cell r="W233">
            <v>282.25454779678518</v>
          </cell>
          <cell r="X233">
            <v>275.12176139036819</v>
          </cell>
          <cell r="Y233">
            <v>267.98897498395121</v>
          </cell>
          <cell r="Z233">
            <v>260.85618857753423</v>
          </cell>
          <cell r="AA233">
            <v>253.72340217111727</v>
          </cell>
          <cell r="AB233">
            <v>246.59061576470032</v>
          </cell>
          <cell r="AC233">
            <v>239.45782935828336</v>
          </cell>
          <cell r="AD233">
            <v>232.32504295186658</v>
          </cell>
          <cell r="AE233">
            <v>205.42424850480833</v>
          </cell>
          <cell r="AF233">
            <v>178.52345405775009</v>
          </cell>
          <cell r="AG233">
            <v>151.62265961069184</v>
          </cell>
          <cell r="AH233">
            <v>124.72186516363361</v>
          </cell>
          <cell r="AI233">
            <v>97.821070716575377</v>
          </cell>
          <cell r="AJ233">
            <v>70.920276269517146</v>
          </cell>
        </row>
        <row r="234">
          <cell r="D234" t="str">
            <v>LothianOrthodontics</v>
          </cell>
          <cell r="E234" t="str">
            <v>P. Orthodontics</v>
          </cell>
          <cell r="F234">
            <v>43.494908509227109</v>
          </cell>
          <cell r="G234">
            <v>42.299347482541592</v>
          </cell>
          <cell r="H234">
            <v>41.103786455856074</v>
          </cell>
          <cell r="I234">
            <v>39.908225429170557</v>
          </cell>
          <cell r="J234">
            <v>38.712664402485039</v>
          </cell>
          <cell r="K234">
            <v>37.517103375799522</v>
          </cell>
          <cell r="L234">
            <v>36.321542349114004</v>
          </cell>
          <cell r="M234">
            <v>35.125981322428487</v>
          </cell>
          <cell r="N234">
            <v>33.930420295742969</v>
          </cell>
          <cell r="O234">
            <v>32.734859269057452</v>
          </cell>
          <cell r="P234">
            <v>31.539298242371935</v>
          </cell>
          <cell r="Q234">
            <v>30.343737215686417</v>
          </cell>
          <cell r="R234">
            <v>29.148176189000878</v>
          </cell>
          <cell r="S234">
            <v>28.494210697580986</v>
          </cell>
          <cell r="T234">
            <v>27.840245206161093</v>
          </cell>
          <cell r="U234">
            <v>27.1862797147412</v>
          </cell>
          <cell r="V234">
            <v>26.532314223321308</v>
          </cell>
          <cell r="W234">
            <v>25.878348731901415</v>
          </cell>
          <cell r="X234">
            <v>25.224383240481522</v>
          </cell>
          <cell r="Y234">
            <v>24.57041774906163</v>
          </cell>
          <cell r="Z234">
            <v>23.916452257641737</v>
          </cell>
          <cell r="AA234">
            <v>23.262486766221844</v>
          </cell>
          <cell r="AB234">
            <v>22.608521274801952</v>
          </cell>
          <cell r="AC234">
            <v>21.954555783382059</v>
          </cell>
          <cell r="AD234">
            <v>21.30059029196218</v>
          </cell>
          <cell r="AE234">
            <v>18.834206152892875</v>
          </cell>
          <cell r="AF234">
            <v>16.36782201382357</v>
          </cell>
          <cell r="AG234">
            <v>13.901437874754265</v>
          </cell>
          <cell r="AH234">
            <v>11.43505373568496</v>
          </cell>
          <cell r="AI234">
            <v>8.9686695966156549</v>
          </cell>
          <cell r="AJ234">
            <v>6.502285457546348</v>
          </cell>
        </row>
        <row r="235">
          <cell r="D235" t="str">
            <v>LothianPain Management</v>
          </cell>
          <cell r="E235" t="str">
            <v>Q. Pain Management</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row>
        <row r="236">
          <cell r="D236" t="str">
            <v>LothianPlastic Surgery</v>
          </cell>
          <cell r="E236" t="str">
            <v>R. Plastic Surgery</v>
          </cell>
          <cell r="F236">
            <v>23.264718504935431</v>
          </cell>
          <cell r="G236">
            <v>22.625232374382712</v>
          </cell>
          <cell r="H236">
            <v>21.985746243829993</v>
          </cell>
          <cell r="I236">
            <v>21.346260113277275</v>
          </cell>
          <cell r="J236">
            <v>20.706773982724556</v>
          </cell>
          <cell r="K236">
            <v>20.067287852171837</v>
          </cell>
          <cell r="L236">
            <v>19.427801721619119</v>
          </cell>
          <cell r="M236">
            <v>18.7883155910664</v>
          </cell>
          <cell r="N236">
            <v>18.148829460513682</v>
          </cell>
          <cell r="O236">
            <v>17.509343329960963</v>
          </cell>
          <cell r="P236">
            <v>16.869857199408244</v>
          </cell>
          <cell r="Q236">
            <v>16.230371068855526</v>
          </cell>
          <cell r="R236">
            <v>15.590884938302796</v>
          </cell>
          <cell r="S236">
            <v>15.241089442892157</v>
          </cell>
          <cell r="T236">
            <v>14.891293947481518</v>
          </cell>
          <cell r="U236">
            <v>14.541498452070879</v>
          </cell>
          <cell r="V236">
            <v>14.19170295666024</v>
          </cell>
          <cell r="W236">
            <v>13.841907461249601</v>
          </cell>
          <cell r="X236">
            <v>13.492111965838962</v>
          </cell>
          <cell r="Y236">
            <v>13.142316470428323</v>
          </cell>
          <cell r="Z236">
            <v>12.792520975017684</v>
          </cell>
          <cell r="AA236">
            <v>12.442725479607045</v>
          </cell>
          <cell r="AB236">
            <v>12.092929984196406</v>
          </cell>
          <cell r="AC236">
            <v>11.743134488785767</v>
          </cell>
          <cell r="AD236">
            <v>11.393338993375119</v>
          </cell>
          <cell r="AE236">
            <v>10.074110267826422</v>
          </cell>
          <cell r="AF236">
            <v>8.7548815422777242</v>
          </cell>
          <cell r="AG236">
            <v>7.4356528167290259</v>
          </cell>
          <cell r="AH236">
            <v>6.1164240911803276</v>
          </cell>
          <cell r="AI236">
            <v>4.7971953656316293</v>
          </cell>
          <cell r="AJ236">
            <v>3.4779666400829301</v>
          </cell>
        </row>
        <row r="237">
          <cell r="D237" t="str">
            <v>LothianRespiratory Medicine</v>
          </cell>
          <cell r="E237" t="str">
            <v>S. Respiratory Medicine</v>
          </cell>
          <cell r="F237">
            <v>130.48472552768132</v>
          </cell>
          <cell r="G237">
            <v>126.89804244762476</v>
          </cell>
          <cell r="H237">
            <v>123.3113593675682</v>
          </cell>
          <cell r="I237">
            <v>119.72467628751164</v>
          </cell>
          <cell r="J237">
            <v>116.13799320745508</v>
          </cell>
          <cell r="K237">
            <v>112.55131012739852</v>
          </cell>
          <cell r="L237">
            <v>108.96462704734196</v>
          </cell>
          <cell r="M237">
            <v>105.3779439672854</v>
          </cell>
          <cell r="N237">
            <v>101.79126088722884</v>
          </cell>
          <cell r="O237">
            <v>98.204577807172285</v>
          </cell>
          <cell r="P237">
            <v>94.617894727115726</v>
          </cell>
          <cell r="Q237">
            <v>91.031211647059166</v>
          </cell>
          <cell r="R237">
            <v>87.444528567002635</v>
          </cell>
          <cell r="S237">
            <v>85.482632092742961</v>
          </cell>
          <cell r="T237">
            <v>83.520735618483286</v>
          </cell>
          <cell r="U237">
            <v>81.558839144223612</v>
          </cell>
          <cell r="V237">
            <v>79.596942669963937</v>
          </cell>
          <cell r="W237">
            <v>77.635046195704263</v>
          </cell>
          <cell r="X237">
            <v>75.673149721444588</v>
          </cell>
          <cell r="Y237">
            <v>73.711253247184914</v>
          </cell>
          <cell r="Z237">
            <v>71.749356772925239</v>
          </cell>
          <cell r="AA237">
            <v>69.787460298665565</v>
          </cell>
          <cell r="AB237">
            <v>67.82556382440589</v>
          </cell>
          <cell r="AC237">
            <v>65.863667350146216</v>
          </cell>
          <cell r="AD237">
            <v>63.901770875886534</v>
          </cell>
          <cell r="AE237">
            <v>56.502618458678619</v>
          </cell>
          <cell r="AF237">
            <v>49.103466041470703</v>
          </cell>
          <cell r="AG237">
            <v>41.704313624262788</v>
          </cell>
          <cell r="AH237">
            <v>34.305161207054873</v>
          </cell>
          <cell r="AI237">
            <v>26.906008789846958</v>
          </cell>
          <cell r="AJ237">
            <v>19.506856372639042</v>
          </cell>
        </row>
        <row r="238">
          <cell r="D238" t="str">
            <v>LothianRestorative Dentistry</v>
          </cell>
          <cell r="E238" t="str">
            <v>T. Restorative Dentistry</v>
          </cell>
          <cell r="F238">
            <v>10.115095002145837</v>
          </cell>
          <cell r="G238">
            <v>9.837057554079438</v>
          </cell>
          <cell r="H238">
            <v>9.5590201060130386</v>
          </cell>
          <cell r="I238">
            <v>9.2809826579466392</v>
          </cell>
          <cell r="J238">
            <v>9.0029452098802398</v>
          </cell>
          <cell r="K238">
            <v>8.7249077618138404</v>
          </cell>
          <cell r="L238">
            <v>8.446870313747441</v>
          </cell>
          <cell r="M238">
            <v>8.1688328656810416</v>
          </cell>
          <cell r="N238">
            <v>7.8907954176146422</v>
          </cell>
          <cell r="O238">
            <v>7.6127579695482428</v>
          </cell>
          <cell r="P238">
            <v>7.3347205214818434</v>
          </cell>
          <cell r="Q238">
            <v>7.056683073415444</v>
          </cell>
          <cell r="R238">
            <v>6.778645625349041</v>
          </cell>
          <cell r="S238">
            <v>6.6265606273444151</v>
          </cell>
          <cell r="T238">
            <v>6.4744756293397892</v>
          </cell>
          <cell r="U238">
            <v>6.3223906313351632</v>
          </cell>
          <cell r="V238">
            <v>6.1703056333305373</v>
          </cell>
          <cell r="W238">
            <v>6.0182206353259113</v>
          </cell>
          <cell r="X238">
            <v>5.8661356373212854</v>
          </cell>
          <cell r="Y238">
            <v>5.7140506393166595</v>
          </cell>
          <cell r="Z238">
            <v>5.5619656413120335</v>
          </cell>
          <cell r="AA238">
            <v>5.4098806433074076</v>
          </cell>
          <cell r="AB238">
            <v>5.2577956453027817</v>
          </cell>
          <cell r="AC238">
            <v>5.1057106472981557</v>
          </cell>
          <cell r="AD238">
            <v>4.9536256492935289</v>
          </cell>
          <cell r="AE238">
            <v>4.3800479425332259</v>
          </cell>
          <cell r="AF238">
            <v>3.8064702357729225</v>
          </cell>
          <cell r="AG238">
            <v>3.2328925290126191</v>
          </cell>
          <cell r="AH238">
            <v>2.6593148222523157</v>
          </cell>
          <cell r="AI238">
            <v>2.0857371154920124</v>
          </cell>
          <cell r="AJ238">
            <v>1.5121594087317085</v>
          </cell>
        </row>
        <row r="239">
          <cell r="D239" t="str">
            <v>LothianRheumatology</v>
          </cell>
          <cell r="E239" t="str">
            <v>U. Rheumatology</v>
          </cell>
          <cell r="F239">
            <v>183.0832195388397</v>
          </cell>
          <cell r="G239">
            <v>178.05074172883786</v>
          </cell>
          <cell r="H239">
            <v>173.01826391883603</v>
          </cell>
          <cell r="I239">
            <v>167.98578610883419</v>
          </cell>
          <cell r="J239">
            <v>162.95330829883235</v>
          </cell>
          <cell r="K239">
            <v>157.92083048883052</v>
          </cell>
          <cell r="L239">
            <v>152.88835267882868</v>
          </cell>
          <cell r="M239">
            <v>147.85587486882685</v>
          </cell>
          <cell r="N239">
            <v>142.82339705882501</v>
          </cell>
          <cell r="O239">
            <v>137.79091924882317</v>
          </cell>
          <cell r="P239">
            <v>132.75844143882134</v>
          </cell>
          <cell r="Q239">
            <v>127.7259636288195</v>
          </cell>
          <cell r="R239">
            <v>122.69348581881766</v>
          </cell>
          <cell r="S239">
            <v>119.94074735493393</v>
          </cell>
          <cell r="T239">
            <v>117.1880088910502</v>
          </cell>
          <cell r="U239">
            <v>114.43527042716647</v>
          </cell>
          <cell r="V239">
            <v>111.68253196328274</v>
          </cell>
          <cell r="W239">
            <v>108.92979349939901</v>
          </cell>
          <cell r="X239">
            <v>106.17705503551528</v>
          </cell>
          <cell r="Y239">
            <v>103.42431657163155</v>
          </cell>
          <cell r="Z239">
            <v>100.67157810774782</v>
          </cell>
          <cell r="AA239">
            <v>97.918839643864089</v>
          </cell>
          <cell r="AB239">
            <v>95.166101179980359</v>
          </cell>
          <cell r="AC239">
            <v>92.413362716096628</v>
          </cell>
          <cell r="AD239">
            <v>89.660624252212898</v>
          </cell>
          <cell r="AE239">
            <v>79.278867759851408</v>
          </cell>
          <cell r="AF239">
            <v>68.897111267489919</v>
          </cell>
          <cell r="AG239">
            <v>58.515354775128422</v>
          </cell>
          <cell r="AH239">
            <v>48.133598282766926</v>
          </cell>
          <cell r="AI239">
            <v>37.751841790405429</v>
          </cell>
          <cell r="AJ239">
            <v>27.370085298043929</v>
          </cell>
        </row>
        <row r="240">
          <cell r="D240" t="str">
            <v>LothianTrauma &amp; Orthopaedics</v>
          </cell>
          <cell r="E240" t="str">
            <v>V. Trauma &amp; Orthopaedics</v>
          </cell>
          <cell r="F240">
            <v>3785.0685498029729</v>
          </cell>
          <cell r="G240">
            <v>3681.0269367365263</v>
          </cell>
          <cell r="H240">
            <v>3576.9853236700797</v>
          </cell>
          <cell r="I240">
            <v>3472.943710603633</v>
          </cell>
          <cell r="J240">
            <v>3368.9020975371864</v>
          </cell>
          <cell r="K240">
            <v>3264.8604844707397</v>
          </cell>
          <cell r="L240">
            <v>3160.8188714042931</v>
          </cell>
          <cell r="M240">
            <v>3056.7772583378464</v>
          </cell>
          <cell r="N240">
            <v>2952.7356452713998</v>
          </cell>
          <cell r="O240">
            <v>2848.6940322049531</v>
          </cell>
          <cell r="P240">
            <v>2744.6524191385065</v>
          </cell>
          <cell r="Q240">
            <v>2640.6108060720599</v>
          </cell>
          <cell r="R240">
            <v>2536.5691930056114</v>
          </cell>
          <cell r="S240">
            <v>2479.6589867522803</v>
          </cell>
          <cell r="T240">
            <v>2422.7487804989491</v>
          </cell>
          <cell r="U240">
            <v>2365.838574245618</v>
          </cell>
          <cell r="V240">
            <v>2308.9283679922869</v>
          </cell>
          <cell r="W240">
            <v>2252.0181617389558</v>
          </cell>
          <cell r="X240">
            <v>2195.1079554856246</v>
          </cell>
          <cell r="Y240">
            <v>2138.1977492322935</v>
          </cell>
          <cell r="Z240">
            <v>2081.2875429789624</v>
          </cell>
          <cell r="AA240">
            <v>2024.3773367256313</v>
          </cell>
          <cell r="AB240">
            <v>1967.4671304723001</v>
          </cell>
          <cell r="AC240">
            <v>1910.556924218969</v>
          </cell>
          <cell r="AD240">
            <v>1853.646717965639</v>
          </cell>
          <cell r="AE240">
            <v>1639.0139400959333</v>
          </cell>
          <cell r="AF240">
            <v>1424.3811622262276</v>
          </cell>
          <cell r="AG240">
            <v>1209.7483843565219</v>
          </cell>
          <cell r="AH240">
            <v>995.11560648681632</v>
          </cell>
          <cell r="AI240">
            <v>780.48282861711073</v>
          </cell>
          <cell r="AJ240">
            <v>565.85005074740536</v>
          </cell>
        </row>
        <row r="241">
          <cell r="D241" t="str">
            <v>LothianUrology</v>
          </cell>
          <cell r="E241" t="str">
            <v>W. Urology</v>
          </cell>
          <cell r="F241">
            <v>1444.4355663064259</v>
          </cell>
          <cell r="G241">
            <v>1404.7318187225439</v>
          </cell>
          <cell r="H241">
            <v>1365.028071138662</v>
          </cell>
          <cell r="I241">
            <v>1325.32432355478</v>
          </cell>
          <cell r="J241">
            <v>1285.620575970898</v>
          </cell>
          <cell r="K241">
            <v>1245.916828387016</v>
          </cell>
          <cell r="L241">
            <v>1206.2130808031341</v>
          </cell>
          <cell r="M241">
            <v>1166.5093332192521</v>
          </cell>
          <cell r="N241">
            <v>1126.8055856353701</v>
          </cell>
          <cell r="O241">
            <v>1087.1018380514881</v>
          </cell>
          <cell r="P241">
            <v>1047.3980904676062</v>
          </cell>
          <cell r="Q241">
            <v>1007.6943428837243</v>
          </cell>
          <cell r="R241">
            <v>967.99059529984322</v>
          </cell>
          <cell r="S241">
            <v>946.27285758478263</v>
          </cell>
          <cell r="T241">
            <v>924.55511986972203</v>
          </cell>
          <cell r="U241">
            <v>902.83738215466144</v>
          </cell>
          <cell r="V241">
            <v>881.11964443960085</v>
          </cell>
          <cell r="W241">
            <v>859.40190672454025</v>
          </cell>
          <cell r="X241">
            <v>837.68416900947966</v>
          </cell>
          <cell r="Y241">
            <v>815.96643129441907</v>
          </cell>
          <cell r="Z241">
            <v>794.24869357935847</v>
          </cell>
          <cell r="AA241">
            <v>772.53095586429788</v>
          </cell>
          <cell r="AB241">
            <v>750.81321814923729</v>
          </cell>
          <cell r="AC241">
            <v>729.09548043417669</v>
          </cell>
          <cell r="AD241">
            <v>707.3777427191161</v>
          </cell>
          <cell r="AE241">
            <v>625.47084619374471</v>
          </cell>
          <cell r="AF241">
            <v>543.56394966837331</v>
          </cell>
          <cell r="AG241">
            <v>461.65705314300197</v>
          </cell>
          <cell r="AH241">
            <v>379.75015661763064</v>
          </cell>
          <cell r="AI241">
            <v>297.8432600922593</v>
          </cell>
          <cell r="AJ241">
            <v>215.93636356688802</v>
          </cell>
        </row>
        <row r="242">
          <cell r="D242" t="str">
            <v>LothianOther specialties</v>
          </cell>
          <cell r="E242" t="str">
            <v>X. Other specialties</v>
          </cell>
          <cell r="F242">
            <v>1552.6670828293861</v>
          </cell>
          <cell r="G242">
            <v>1509.9883345511937</v>
          </cell>
          <cell r="H242">
            <v>1467.3095862730013</v>
          </cell>
          <cell r="I242">
            <v>1424.6308379948089</v>
          </cell>
          <cell r="J242">
            <v>1381.9520897166165</v>
          </cell>
          <cell r="K242">
            <v>1339.273341438424</v>
          </cell>
          <cell r="L242">
            <v>1296.5945931602316</v>
          </cell>
          <cell r="M242">
            <v>1253.9158448820392</v>
          </cell>
          <cell r="N242">
            <v>1211.2370966038468</v>
          </cell>
          <cell r="O242">
            <v>1168.5583483256544</v>
          </cell>
          <cell r="P242">
            <v>1125.879600047462</v>
          </cell>
          <cell r="Q242">
            <v>1083.2008517692695</v>
          </cell>
          <cell r="R242">
            <v>1040.5221034910778</v>
          </cell>
          <cell r="S242">
            <v>1017.1770562973677</v>
          </cell>
          <cell r="T242">
            <v>993.83200910365758</v>
          </cell>
          <cell r="U242">
            <v>970.48696190994747</v>
          </cell>
          <cell r="V242">
            <v>947.14191471623735</v>
          </cell>
          <cell r="W242">
            <v>923.79686752252724</v>
          </cell>
          <cell r="X242">
            <v>900.45182032881712</v>
          </cell>
          <cell r="Y242">
            <v>877.10677313510701</v>
          </cell>
          <cell r="Z242">
            <v>853.76172594139689</v>
          </cell>
          <cell r="AA242">
            <v>830.41667874768677</v>
          </cell>
          <cell r="AB242">
            <v>807.07163155397666</v>
          </cell>
          <cell r="AC242">
            <v>783.72658436026654</v>
          </cell>
          <cell r="AD242">
            <v>760.38153716655677</v>
          </cell>
          <cell r="AE242">
            <v>672.33735917885019</v>
          </cell>
          <cell r="AF242">
            <v>584.29318119114362</v>
          </cell>
          <cell r="AG242">
            <v>496.24900320343704</v>
          </cell>
          <cell r="AH242">
            <v>408.20482521573047</v>
          </cell>
          <cell r="AI242">
            <v>320.16064722802389</v>
          </cell>
          <cell r="AJ242">
            <v>232.11646924031726</v>
          </cell>
        </row>
        <row r="243">
          <cell r="D243" t="str">
            <v>OrkneyAll specialties</v>
          </cell>
          <cell r="E243" t="str">
            <v>A. All specialties</v>
          </cell>
          <cell r="F243">
            <v>303</v>
          </cell>
          <cell r="G243">
            <v>294.67132421927357</v>
          </cell>
          <cell r="H243">
            <v>286.34264843854714</v>
          </cell>
          <cell r="I243">
            <v>278.01397265782072</v>
          </cell>
          <cell r="J243">
            <v>269.68529687709429</v>
          </cell>
          <cell r="K243">
            <v>261.35662109636786</v>
          </cell>
          <cell r="L243">
            <v>253.02794531564143</v>
          </cell>
          <cell r="M243">
            <v>244.699269534915</v>
          </cell>
          <cell r="N243">
            <v>236.37059375418858</v>
          </cell>
          <cell r="O243">
            <v>228.04191797346215</v>
          </cell>
          <cell r="P243">
            <v>219.71324219273572</v>
          </cell>
          <cell r="Q243">
            <v>211.38456641200929</v>
          </cell>
          <cell r="R243">
            <v>203.05589063128269</v>
          </cell>
          <cell r="S243">
            <v>198.50014949532442</v>
          </cell>
          <cell r="T243">
            <v>193.94440835936615</v>
          </cell>
          <cell r="U243">
            <v>189.38866722340788</v>
          </cell>
          <cell r="V243">
            <v>184.83292608744961</v>
          </cell>
          <cell r="W243">
            <v>180.27718495149134</v>
          </cell>
          <cell r="X243">
            <v>175.72144381553306</v>
          </cell>
          <cell r="Y243">
            <v>171.16570267957479</v>
          </cell>
          <cell r="Z243">
            <v>166.60996154361652</v>
          </cell>
          <cell r="AA243">
            <v>162.05422040765825</v>
          </cell>
          <cell r="AB243">
            <v>157.49847927169998</v>
          </cell>
          <cell r="AC243">
            <v>152.94273813574171</v>
          </cell>
          <cell r="AD243">
            <v>148.38699699978349</v>
          </cell>
          <cell r="AE243">
            <v>131.20534471559802</v>
          </cell>
          <cell r="AF243">
            <v>114.02369243141256</v>
          </cell>
          <cell r="AG243">
            <v>96.842040147227095</v>
          </cell>
          <cell r="AH243">
            <v>79.660387863041635</v>
          </cell>
          <cell r="AI243">
            <v>62.478735578856174</v>
          </cell>
          <cell r="AJ243">
            <v>45.297083294670735</v>
          </cell>
        </row>
        <row r="244">
          <cell r="D244" t="str">
            <v>OrkneyAnaesthetics</v>
          </cell>
          <cell r="E244" t="str">
            <v>B. Anaesthetics</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row>
        <row r="245">
          <cell r="D245" t="str">
            <v>OrkneyCardiology</v>
          </cell>
          <cell r="E245" t="str">
            <v>C. Cardiology</v>
          </cell>
          <cell r="F245">
            <v>43</v>
          </cell>
          <cell r="G245">
            <v>41.818042710986013</v>
          </cell>
          <cell r="H245">
            <v>40.636085421972027</v>
          </cell>
          <cell r="I245">
            <v>39.45412813295804</v>
          </cell>
          <cell r="J245">
            <v>38.272170843944053</v>
          </cell>
          <cell r="K245">
            <v>37.090213554930067</v>
          </cell>
          <cell r="L245">
            <v>35.90825626591608</v>
          </cell>
          <cell r="M245">
            <v>34.726298976902093</v>
          </cell>
          <cell r="N245">
            <v>33.544341687888107</v>
          </cell>
          <cell r="O245">
            <v>32.36238439887412</v>
          </cell>
          <cell r="P245">
            <v>31.180427109860137</v>
          </cell>
          <cell r="Q245">
            <v>29.998469820846154</v>
          </cell>
          <cell r="R245">
            <v>28.816512531832196</v>
          </cell>
          <cell r="S245">
            <v>28.169988212207755</v>
          </cell>
          <cell r="T245">
            <v>27.523463892583315</v>
          </cell>
          <cell r="U245">
            <v>26.876939572958875</v>
          </cell>
          <cell r="V245">
            <v>26.230415253334435</v>
          </cell>
          <cell r="W245">
            <v>25.583890933709995</v>
          </cell>
          <cell r="X245">
            <v>24.937366614085555</v>
          </cell>
          <cell r="Y245">
            <v>24.290842294461115</v>
          </cell>
          <cell r="Z245">
            <v>23.644317974836675</v>
          </cell>
          <cell r="AA245">
            <v>22.997793655212234</v>
          </cell>
          <cell r="AB245">
            <v>22.351269335587794</v>
          </cell>
          <cell r="AC245">
            <v>21.704745015963354</v>
          </cell>
          <cell r="AD245">
            <v>21.05822069633891</v>
          </cell>
          <cell r="AE245">
            <v>18.619900405183877</v>
          </cell>
          <cell r="AF245">
            <v>16.181580114028844</v>
          </cell>
          <cell r="AG245">
            <v>13.743259822873812</v>
          </cell>
          <cell r="AH245">
            <v>11.30493953171878</v>
          </cell>
          <cell r="AI245">
            <v>8.8666192405637485</v>
          </cell>
          <cell r="AJ245">
            <v>6.4282989494087186</v>
          </cell>
        </row>
        <row r="246">
          <cell r="D246" t="str">
            <v>OrkneyDermatology</v>
          </cell>
          <cell r="E246" t="str">
            <v>D. Dermatology</v>
          </cell>
          <cell r="F246">
            <v>60</v>
          </cell>
          <cell r="G246">
            <v>58.35075727114328</v>
          </cell>
          <cell r="H246">
            <v>56.70151454228656</v>
          </cell>
          <cell r="I246">
            <v>55.05227181342984</v>
          </cell>
          <cell r="J246">
            <v>53.40302908457312</v>
          </cell>
          <cell r="K246">
            <v>51.7537863557164</v>
          </cell>
          <cell r="L246">
            <v>50.10454362685968</v>
          </cell>
          <cell r="M246">
            <v>48.45530089800296</v>
          </cell>
          <cell r="N246">
            <v>46.80605816914624</v>
          </cell>
          <cell r="O246">
            <v>45.15681544028952</v>
          </cell>
          <cell r="P246">
            <v>43.5075727114328</v>
          </cell>
          <cell r="Q246">
            <v>41.85832998257608</v>
          </cell>
          <cell r="R246">
            <v>40.209087253719346</v>
          </cell>
          <cell r="S246">
            <v>39.306960296103846</v>
          </cell>
          <cell r="T246">
            <v>38.404833338488345</v>
          </cell>
          <cell r="U246">
            <v>37.502706380872844</v>
          </cell>
          <cell r="V246">
            <v>36.600579423257344</v>
          </cell>
          <cell r="W246">
            <v>35.698452465641843</v>
          </cell>
          <cell r="X246">
            <v>34.796325508026342</v>
          </cell>
          <cell r="Y246">
            <v>33.894198550410842</v>
          </cell>
          <cell r="Z246">
            <v>32.992071592795341</v>
          </cell>
          <cell r="AA246">
            <v>32.08994463517984</v>
          </cell>
          <cell r="AB246">
            <v>31.187817677564343</v>
          </cell>
          <cell r="AC246">
            <v>30.285690719948846</v>
          </cell>
          <cell r="AD246">
            <v>29.383563762333363</v>
          </cell>
          <cell r="AE246">
            <v>25.981256379326343</v>
          </cell>
          <cell r="AF246">
            <v>22.578948996319323</v>
          </cell>
          <cell r="AG246">
            <v>19.176641613312302</v>
          </cell>
          <cell r="AH246">
            <v>15.77433423030528</v>
          </cell>
          <cell r="AI246">
            <v>12.372026847298258</v>
          </cell>
          <cell r="AJ246">
            <v>8.9697194642912343</v>
          </cell>
        </row>
        <row r="247">
          <cell r="D247" t="str">
            <v>OrkneyDiabetes/Endocrinology</v>
          </cell>
          <cell r="E247" t="str">
            <v>E. Diabetes/Endocrinology</v>
          </cell>
          <cell r="F247">
            <v>2</v>
          </cell>
          <cell r="G247">
            <v>1.9450252423714427</v>
          </cell>
          <cell r="H247">
            <v>1.8900504847428854</v>
          </cell>
          <cell r="I247">
            <v>1.8350757271143281</v>
          </cell>
          <cell r="J247">
            <v>1.7801009694857708</v>
          </cell>
          <cell r="K247">
            <v>1.7251262118572135</v>
          </cell>
          <cell r="L247">
            <v>1.6701514542286562</v>
          </cell>
          <cell r="M247">
            <v>1.6151766966000989</v>
          </cell>
          <cell r="N247">
            <v>1.5602019389715416</v>
          </cell>
          <cell r="O247">
            <v>1.5052271813429843</v>
          </cell>
          <cell r="P247">
            <v>1.450252423714427</v>
          </cell>
          <cell r="Q247">
            <v>1.3952776660858697</v>
          </cell>
          <cell r="R247">
            <v>1.3403029084573115</v>
          </cell>
          <cell r="S247">
            <v>1.3102320098701281</v>
          </cell>
          <cell r="T247">
            <v>1.2801611112829447</v>
          </cell>
          <cell r="U247">
            <v>1.2500902126957614</v>
          </cell>
          <cell r="V247">
            <v>1.220019314108578</v>
          </cell>
          <cell r="W247">
            <v>1.1899484155213946</v>
          </cell>
          <cell r="X247">
            <v>1.1598775169342113</v>
          </cell>
          <cell r="Y247">
            <v>1.1298066183470279</v>
          </cell>
          <cell r="Z247">
            <v>1.0997357197598445</v>
          </cell>
          <cell r="AA247">
            <v>1.0696648211726612</v>
          </cell>
          <cell r="AB247">
            <v>1.0395939225854778</v>
          </cell>
          <cell r="AC247">
            <v>1.0095230239982944</v>
          </cell>
          <cell r="AD247">
            <v>0.97945212541111215</v>
          </cell>
          <cell r="AE247">
            <v>0.86604187931087806</v>
          </cell>
          <cell r="AF247">
            <v>0.75263163321064397</v>
          </cell>
          <cell r="AG247">
            <v>0.63922138711040988</v>
          </cell>
          <cell r="AH247">
            <v>0.52581114101017579</v>
          </cell>
          <cell r="AI247">
            <v>0.41240089490994175</v>
          </cell>
          <cell r="AJ247">
            <v>0.29899064880970783</v>
          </cell>
        </row>
        <row r="248">
          <cell r="D248" t="str">
            <v>OrkneyENT</v>
          </cell>
          <cell r="E248" t="str">
            <v>F. ENT</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row>
        <row r="249">
          <cell r="D249" t="str">
            <v>OrkneyGastroenterology</v>
          </cell>
          <cell r="E249" t="str">
            <v>G. Gastroenterology</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row>
        <row r="250">
          <cell r="D250" t="str">
            <v>OrkneyGeneral Medicine</v>
          </cell>
          <cell r="E250" t="str">
            <v>H. General Medicine</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row>
        <row r="251">
          <cell r="D251" t="str">
            <v>OrkneyGeneral Surgery (inc Vascular)</v>
          </cell>
          <cell r="E251" t="str">
            <v>I. General Surgery (inc Vascular)</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row>
        <row r="252">
          <cell r="D252" t="str">
            <v>OrkneyGynaecology</v>
          </cell>
          <cell r="E252" t="str">
            <v>J. Gynaecology</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row>
        <row r="253">
          <cell r="D253" t="str">
            <v>OrkneyNeurology</v>
          </cell>
          <cell r="E253" t="str">
            <v>K. Neurology</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row>
        <row r="254">
          <cell r="D254" t="str">
            <v>OrkneyNeurosurgery</v>
          </cell>
          <cell r="E254" t="str">
            <v>L. Neurosurgery</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row>
        <row r="255">
          <cell r="D255" t="str">
            <v>OrkneyOphthalmology</v>
          </cell>
          <cell r="E255" t="str">
            <v>M. Ophthalmology</v>
          </cell>
          <cell r="F255">
            <v>99</v>
          </cell>
          <cell r="G255">
            <v>96.278749497386414</v>
          </cell>
          <cell r="H255">
            <v>93.557498994772828</v>
          </cell>
          <cell r="I255">
            <v>90.836248492159243</v>
          </cell>
          <cell r="J255">
            <v>88.114997989545657</v>
          </cell>
          <cell r="K255">
            <v>85.393747486932071</v>
          </cell>
          <cell r="L255">
            <v>82.672496984318485</v>
          </cell>
          <cell r="M255">
            <v>79.951246481704899</v>
          </cell>
          <cell r="N255">
            <v>77.229995979091314</v>
          </cell>
          <cell r="O255">
            <v>74.508745476477728</v>
          </cell>
          <cell r="P255">
            <v>71.787494973864142</v>
          </cell>
          <cell r="Q255">
            <v>69.066244471250556</v>
          </cell>
          <cell r="R255">
            <v>66.344993968636913</v>
          </cell>
          <cell r="S255">
            <v>64.85648448857134</v>
          </cell>
          <cell r="T255">
            <v>63.367975008505766</v>
          </cell>
          <cell r="U255">
            <v>61.879465528440193</v>
          </cell>
          <cell r="V255">
            <v>60.390956048374619</v>
          </cell>
          <cell r="W255">
            <v>58.902446568309045</v>
          </cell>
          <cell r="X255">
            <v>57.413937088243472</v>
          </cell>
          <cell r="Y255">
            <v>55.925427608177898</v>
          </cell>
          <cell r="Z255">
            <v>54.436918128112325</v>
          </cell>
          <cell r="AA255">
            <v>52.948408648046751</v>
          </cell>
          <cell r="AB255">
            <v>51.459899167981177</v>
          </cell>
          <cell r="AC255">
            <v>49.971389687915604</v>
          </cell>
          <cell r="AD255">
            <v>48.482880207850052</v>
          </cell>
          <cell r="AE255">
            <v>42.869073025888468</v>
          </cell>
          <cell r="AF255">
            <v>37.255265843926885</v>
          </cell>
          <cell r="AG255">
            <v>31.641458661965299</v>
          </cell>
          <cell r="AH255">
            <v>26.027651480003712</v>
          </cell>
          <cell r="AI255">
            <v>20.413844298042125</v>
          </cell>
          <cell r="AJ255">
            <v>14.800037116080537</v>
          </cell>
        </row>
        <row r="256">
          <cell r="D256" t="str">
            <v>OrkneyOral &amp; Maxillofacial Surgery</v>
          </cell>
          <cell r="E256" t="str">
            <v>N. Oral &amp; Maxillofacial Surgery</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row>
        <row r="257">
          <cell r="D257" t="str">
            <v>OrkneyOral Surgery</v>
          </cell>
          <cell r="E257" t="str">
            <v>O. Oral Surgery</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row>
        <row r="258">
          <cell r="D258" t="str">
            <v>OrkneyOrthodontics</v>
          </cell>
          <cell r="E258" t="str">
            <v>P. Orthodontics</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row>
        <row r="259">
          <cell r="D259" t="str">
            <v>OrkneyPain Management</v>
          </cell>
          <cell r="E259" t="str">
            <v>Q. Pain Management</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row>
        <row r="260">
          <cell r="D260" t="str">
            <v>OrkneyPlastic Surgery</v>
          </cell>
          <cell r="E260" t="str">
            <v>R. Plastic Surgery</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row>
        <row r="261">
          <cell r="D261" t="str">
            <v>OrkneyRespiratory Medicine</v>
          </cell>
          <cell r="E261" t="str">
            <v>S. Respiratory Medicine</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row>
        <row r="262">
          <cell r="D262" t="str">
            <v>OrkneyRestorative Dentistry</v>
          </cell>
          <cell r="E262" t="str">
            <v>T. Restorative Dentistry</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row>
        <row r="263">
          <cell r="D263" t="str">
            <v>OrkneyRheumatology</v>
          </cell>
          <cell r="E263" t="str">
            <v>U. Rheumatology</v>
          </cell>
          <cell r="F263">
            <v>5</v>
          </cell>
          <cell r="G263">
            <v>4.862563105928607</v>
          </cell>
          <cell r="H263">
            <v>4.7251262118572139</v>
          </cell>
          <cell r="I263">
            <v>4.5876893177858209</v>
          </cell>
          <cell r="J263">
            <v>4.4502524237144279</v>
          </cell>
          <cell r="K263">
            <v>4.3128155296430348</v>
          </cell>
          <cell r="L263">
            <v>4.1753786355716418</v>
          </cell>
          <cell r="M263">
            <v>4.0379417415002488</v>
          </cell>
          <cell r="N263">
            <v>3.9005048474288553</v>
          </cell>
          <cell r="O263">
            <v>3.7630679533574618</v>
          </cell>
          <cell r="P263">
            <v>3.6256310592860683</v>
          </cell>
          <cell r="Q263">
            <v>3.4881941652146748</v>
          </cell>
          <cell r="R263">
            <v>3.3507572711432787</v>
          </cell>
          <cell r="S263">
            <v>3.2755800246753206</v>
          </cell>
          <cell r="T263">
            <v>3.2004027782073625</v>
          </cell>
          <cell r="U263">
            <v>3.1252255317394044</v>
          </cell>
          <cell r="V263">
            <v>3.0500482852714463</v>
          </cell>
          <cell r="W263">
            <v>2.9748710388034882</v>
          </cell>
          <cell r="X263">
            <v>2.8996937923355302</v>
          </cell>
          <cell r="Y263">
            <v>2.8245165458675721</v>
          </cell>
          <cell r="Z263">
            <v>2.749339299399614</v>
          </cell>
          <cell r="AA263">
            <v>2.6741620529316559</v>
          </cell>
          <cell r="AB263">
            <v>2.5989848064636978</v>
          </cell>
          <cell r="AC263">
            <v>2.5238075599957397</v>
          </cell>
          <cell r="AD263">
            <v>2.4486303135277803</v>
          </cell>
          <cell r="AE263">
            <v>2.1651046982771951</v>
          </cell>
          <cell r="AF263">
            <v>1.8815790830266099</v>
          </cell>
          <cell r="AG263">
            <v>1.5980534677760247</v>
          </cell>
          <cell r="AH263">
            <v>1.3145278525254396</v>
          </cell>
          <cell r="AI263">
            <v>1.0310022372748544</v>
          </cell>
          <cell r="AJ263">
            <v>0.74747662202426957</v>
          </cell>
        </row>
        <row r="264">
          <cell r="D264" t="str">
            <v>OrkneyTrauma &amp; Orthopaedics</v>
          </cell>
          <cell r="E264" t="str">
            <v>V. Trauma &amp; Orthopaedics</v>
          </cell>
          <cell r="F264">
            <v>86</v>
          </cell>
          <cell r="G264">
            <v>83.636085421972027</v>
          </cell>
          <cell r="H264">
            <v>81.272170843944053</v>
          </cell>
          <cell r="I264">
            <v>78.90825626591608</v>
          </cell>
          <cell r="J264">
            <v>76.544341687888107</v>
          </cell>
          <cell r="K264">
            <v>74.180427109860133</v>
          </cell>
          <cell r="L264">
            <v>71.81651253183216</v>
          </cell>
          <cell r="M264">
            <v>69.452597953804187</v>
          </cell>
          <cell r="N264">
            <v>67.088683375776213</v>
          </cell>
          <cell r="O264">
            <v>64.72476879774824</v>
          </cell>
          <cell r="P264">
            <v>62.360854219720274</v>
          </cell>
          <cell r="Q264">
            <v>59.996939641692308</v>
          </cell>
          <cell r="R264">
            <v>57.633025063664391</v>
          </cell>
          <cell r="S264">
            <v>56.339976424415511</v>
          </cell>
          <cell r="T264">
            <v>55.046927785166631</v>
          </cell>
          <cell r="U264">
            <v>53.75387914591775</v>
          </cell>
          <cell r="V264">
            <v>52.46083050666887</v>
          </cell>
          <cell r="W264">
            <v>51.16778186741999</v>
          </cell>
          <cell r="X264">
            <v>49.87473322817111</v>
          </cell>
          <cell r="Y264">
            <v>48.581684588922229</v>
          </cell>
          <cell r="Z264">
            <v>47.288635949673349</v>
          </cell>
          <cell r="AA264">
            <v>45.995587310424469</v>
          </cell>
          <cell r="AB264">
            <v>44.702538671175589</v>
          </cell>
          <cell r="AC264">
            <v>43.409490031926708</v>
          </cell>
          <cell r="AD264">
            <v>42.116441392677821</v>
          </cell>
          <cell r="AE264">
            <v>37.239800810367754</v>
          </cell>
          <cell r="AF264">
            <v>32.363160228057687</v>
          </cell>
          <cell r="AG264">
            <v>27.486519645747624</v>
          </cell>
          <cell r="AH264">
            <v>22.60987906343756</v>
          </cell>
          <cell r="AI264">
            <v>17.733238481127497</v>
          </cell>
          <cell r="AJ264">
            <v>12.856597898817437</v>
          </cell>
        </row>
        <row r="265">
          <cell r="D265" t="str">
            <v>OrkneyUrology</v>
          </cell>
          <cell r="E265" t="str">
            <v>W. Urology</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row>
        <row r="266">
          <cell r="D266" t="str">
            <v>OrkneyOther specialties</v>
          </cell>
          <cell r="E266" t="str">
            <v>X. Other specialties</v>
          </cell>
          <cell r="F266">
            <v>8</v>
          </cell>
          <cell r="G266">
            <v>7.7801009694857708</v>
          </cell>
          <cell r="H266">
            <v>7.5602019389715416</v>
          </cell>
          <cell r="I266">
            <v>7.3403029084573124</v>
          </cell>
          <cell r="J266">
            <v>7.1204038779430832</v>
          </cell>
          <cell r="K266">
            <v>6.9005048474288539</v>
          </cell>
          <cell r="L266">
            <v>6.6806058169146247</v>
          </cell>
          <cell r="M266">
            <v>6.4607067864003955</v>
          </cell>
          <cell r="N266">
            <v>6.2408077558861663</v>
          </cell>
          <cell r="O266">
            <v>6.0209087253719371</v>
          </cell>
          <cell r="P266">
            <v>5.8010096948577079</v>
          </cell>
          <cell r="Q266">
            <v>5.5811106643434787</v>
          </cell>
          <cell r="R266">
            <v>5.3612116338292459</v>
          </cell>
          <cell r="S266">
            <v>5.2409280394805124</v>
          </cell>
          <cell r="T266">
            <v>5.120644445131779</v>
          </cell>
          <cell r="U266">
            <v>5.0003608507830455</v>
          </cell>
          <cell r="V266">
            <v>4.880077256434312</v>
          </cell>
          <cell r="W266">
            <v>4.7597936620855785</v>
          </cell>
          <cell r="X266">
            <v>4.639510067736845</v>
          </cell>
          <cell r="Y266">
            <v>4.5192264733881116</v>
          </cell>
          <cell r="Z266">
            <v>4.3989428790393781</v>
          </cell>
          <cell r="AA266">
            <v>4.2786592846906446</v>
          </cell>
          <cell r="AB266">
            <v>4.1583756903419111</v>
          </cell>
          <cell r="AC266">
            <v>4.0380920959931776</v>
          </cell>
          <cell r="AD266">
            <v>3.9178085016444486</v>
          </cell>
          <cell r="AE266">
            <v>3.4641675172435122</v>
          </cell>
          <cell r="AF266">
            <v>3.0105265328425759</v>
          </cell>
          <cell r="AG266">
            <v>2.5568855484416395</v>
          </cell>
          <cell r="AH266">
            <v>2.1032445640407031</v>
          </cell>
          <cell r="AI266">
            <v>1.649603579639767</v>
          </cell>
          <cell r="AJ266">
            <v>1.1959625952388313</v>
          </cell>
        </row>
        <row r="267">
          <cell r="D267" t="str">
            <v>ShetlandAll specialties</v>
          </cell>
          <cell r="E267" t="str">
            <v>A. All specialties</v>
          </cell>
          <cell r="F267">
            <v>333</v>
          </cell>
          <cell r="G267">
            <v>323.8467028548452</v>
          </cell>
          <cell r="H267">
            <v>314.69340570969041</v>
          </cell>
          <cell r="I267">
            <v>305.54010856453561</v>
          </cell>
          <cell r="J267">
            <v>296.38681141938082</v>
          </cell>
          <cell r="K267">
            <v>287.23351427422602</v>
          </cell>
          <cell r="L267">
            <v>278.08021712907123</v>
          </cell>
          <cell r="M267">
            <v>268.92691998391643</v>
          </cell>
          <cell r="N267">
            <v>259.77362283876164</v>
          </cell>
          <cell r="O267">
            <v>250.62032569360684</v>
          </cell>
          <cell r="P267">
            <v>241.46702854845205</v>
          </cell>
          <cell r="Q267">
            <v>232.31373140329725</v>
          </cell>
          <cell r="R267">
            <v>223.16043425814237</v>
          </cell>
          <cell r="S267">
            <v>218.15362964337635</v>
          </cell>
          <cell r="T267">
            <v>213.14682502861032</v>
          </cell>
          <cell r="U267">
            <v>208.1400204138443</v>
          </cell>
          <cell r="V267">
            <v>203.13321579907827</v>
          </cell>
          <cell r="W267">
            <v>198.12641118431225</v>
          </cell>
          <cell r="X267">
            <v>193.11960656954622</v>
          </cell>
          <cell r="Y267">
            <v>188.1128019547802</v>
          </cell>
          <cell r="Z267">
            <v>183.10599734001417</v>
          </cell>
          <cell r="AA267">
            <v>178.09919272524814</v>
          </cell>
          <cell r="AB267">
            <v>173.09238811048212</v>
          </cell>
          <cell r="AC267">
            <v>168.08558349571609</v>
          </cell>
          <cell r="AD267">
            <v>163.07877888095018</v>
          </cell>
          <cell r="AE267">
            <v>144.19597290526121</v>
          </cell>
          <cell r="AF267">
            <v>125.31316692957225</v>
          </cell>
          <cell r="AG267">
            <v>106.43036095388328</v>
          </cell>
          <cell r="AH267">
            <v>87.547554978194313</v>
          </cell>
          <cell r="AI267">
            <v>68.664749002505346</v>
          </cell>
          <cell r="AJ267">
            <v>49.78194302681635</v>
          </cell>
        </row>
        <row r="268">
          <cell r="D268" t="str">
            <v>ShetlandAnaesthetics</v>
          </cell>
          <cell r="E268" t="str">
            <v>B. Anaesthetics</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row>
        <row r="269">
          <cell r="D269" t="str">
            <v>ShetlandCardiology</v>
          </cell>
          <cell r="E269" t="str">
            <v>C. Cardiology</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row>
        <row r="270">
          <cell r="D270" t="str">
            <v>ShetlandDermatology</v>
          </cell>
          <cell r="E270" t="str">
            <v>D. Dermatology</v>
          </cell>
          <cell r="F270">
            <v>1</v>
          </cell>
          <cell r="G270">
            <v>0.97251262118572135</v>
          </cell>
          <cell r="H270">
            <v>0.9450252423714427</v>
          </cell>
          <cell r="I270">
            <v>0.91753786355716405</v>
          </cell>
          <cell r="J270">
            <v>0.89005048474288539</v>
          </cell>
          <cell r="K270">
            <v>0.86256310592860674</v>
          </cell>
          <cell r="L270">
            <v>0.83507572711432809</v>
          </cell>
          <cell r="M270">
            <v>0.80758834830004944</v>
          </cell>
          <cell r="N270">
            <v>0.78010096948577079</v>
          </cell>
          <cell r="O270">
            <v>0.75261359067149214</v>
          </cell>
          <cell r="P270">
            <v>0.72512621185721349</v>
          </cell>
          <cell r="Q270">
            <v>0.69763883304293484</v>
          </cell>
          <cell r="R270">
            <v>0.67015145422865574</v>
          </cell>
          <cell r="S270">
            <v>0.65511600493506406</v>
          </cell>
          <cell r="T270">
            <v>0.64008055564147237</v>
          </cell>
          <cell r="U270">
            <v>0.62504510634788069</v>
          </cell>
          <cell r="V270">
            <v>0.610009657054289</v>
          </cell>
          <cell r="W270">
            <v>0.59497420776069732</v>
          </cell>
          <cell r="X270">
            <v>0.57993875846710563</v>
          </cell>
          <cell r="Y270">
            <v>0.56490330917351395</v>
          </cell>
          <cell r="Z270">
            <v>0.54986785987992226</v>
          </cell>
          <cell r="AA270">
            <v>0.53483241058633058</v>
          </cell>
          <cell r="AB270">
            <v>0.51979696129273889</v>
          </cell>
          <cell r="AC270">
            <v>0.50476151199914721</v>
          </cell>
          <cell r="AD270">
            <v>0.48972606270555608</v>
          </cell>
          <cell r="AE270">
            <v>0.43302093965543903</v>
          </cell>
          <cell r="AF270">
            <v>0.37631581660532198</v>
          </cell>
          <cell r="AG270">
            <v>0.31961069355520494</v>
          </cell>
          <cell r="AH270">
            <v>0.26290557050508789</v>
          </cell>
          <cell r="AI270">
            <v>0.20620044745497088</v>
          </cell>
          <cell r="AJ270">
            <v>0.14949532440485391</v>
          </cell>
        </row>
        <row r="271">
          <cell r="D271" t="str">
            <v>ShetlandDiabetes/Endocrinology</v>
          </cell>
          <cell r="E271" t="str">
            <v>E. Diabetes/Endocrinology</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row>
        <row r="272">
          <cell r="D272" t="str">
            <v>ShetlandENT</v>
          </cell>
          <cell r="E272" t="str">
            <v>F. ENT</v>
          </cell>
          <cell r="F272">
            <v>142</v>
          </cell>
          <cell r="G272">
            <v>138.09679220837242</v>
          </cell>
          <cell r="H272">
            <v>134.19358441674484</v>
          </cell>
          <cell r="I272">
            <v>130.29037662511726</v>
          </cell>
          <cell r="J272">
            <v>126.38716883348968</v>
          </cell>
          <cell r="K272">
            <v>122.4839610418621</v>
          </cell>
          <cell r="L272">
            <v>118.58075325023452</v>
          </cell>
          <cell r="M272">
            <v>114.67754545860694</v>
          </cell>
          <cell r="N272">
            <v>110.77433766697936</v>
          </cell>
          <cell r="O272">
            <v>106.87112987535178</v>
          </cell>
          <cell r="P272">
            <v>102.9679220837242</v>
          </cell>
          <cell r="Q272">
            <v>99.064714292096625</v>
          </cell>
          <cell r="R272">
            <v>95.161506500469116</v>
          </cell>
          <cell r="S272">
            <v>93.026472700779109</v>
          </cell>
          <cell r="T272">
            <v>90.891438901089103</v>
          </cell>
          <cell r="U272">
            <v>88.756405101399096</v>
          </cell>
          <cell r="V272">
            <v>86.62137130170909</v>
          </cell>
          <cell r="W272">
            <v>84.486337502019083</v>
          </cell>
          <cell r="X272">
            <v>82.351303702329076</v>
          </cell>
          <cell r="Y272">
            <v>80.21626990263907</v>
          </cell>
          <cell r="Z272">
            <v>78.081236102949063</v>
          </cell>
          <cell r="AA272">
            <v>75.946202303259057</v>
          </cell>
          <cell r="AB272">
            <v>73.81116850356905</v>
          </cell>
          <cell r="AC272">
            <v>71.676134703879043</v>
          </cell>
          <cell r="AD272">
            <v>69.541100904188966</v>
          </cell>
          <cell r="AE272">
            <v>61.488973431072345</v>
          </cell>
          <cell r="AF272">
            <v>53.436845957955725</v>
          </cell>
          <cell r="AG272">
            <v>45.384718484839105</v>
          </cell>
          <cell r="AH272">
            <v>37.332591011722485</v>
          </cell>
          <cell r="AI272">
            <v>29.280463538605865</v>
          </cell>
          <cell r="AJ272">
            <v>21.228336065489255</v>
          </cell>
        </row>
        <row r="273">
          <cell r="D273" t="str">
            <v>ShetlandGastroenterology</v>
          </cell>
          <cell r="E273" t="str">
            <v>G. Gastroenterology</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row>
        <row r="274">
          <cell r="D274" t="str">
            <v>ShetlandGeneral Medicine</v>
          </cell>
          <cell r="E274" t="str">
            <v>H. General Medicine</v>
          </cell>
          <cell r="F274">
            <v>11</v>
          </cell>
          <cell r="G274">
            <v>10.697638833042934</v>
          </cell>
          <cell r="H274">
            <v>10.395277666085867</v>
          </cell>
          <cell r="I274">
            <v>10.092916499128801</v>
          </cell>
          <cell r="J274">
            <v>9.7905553321717349</v>
          </cell>
          <cell r="K274">
            <v>9.4881941652146686</v>
          </cell>
          <cell r="L274">
            <v>9.1858329982576024</v>
          </cell>
          <cell r="M274">
            <v>8.8834718313005361</v>
          </cell>
          <cell r="N274">
            <v>8.5811106643434698</v>
          </cell>
          <cell r="O274">
            <v>8.2787494973864035</v>
          </cell>
          <cell r="P274">
            <v>7.9763883304293381</v>
          </cell>
          <cell r="Q274">
            <v>7.6740271634722728</v>
          </cell>
          <cell r="R274">
            <v>7.3716659965152136</v>
          </cell>
          <cell r="S274">
            <v>7.2062760542857056</v>
          </cell>
          <cell r="T274">
            <v>7.0408861120561976</v>
          </cell>
          <cell r="U274">
            <v>6.8754961698266897</v>
          </cell>
          <cell r="V274">
            <v>6.7101062275971817</v>
          </cell>
          <cell r="W274">
            <v>6.5447162853676737</v>
          </cell>
          <cell r="X274">
            <v>6.3793263431381657</v>
          </cell>
          <cell r="Y274">
            <v>6.2139364009086577</v>
          </cell>
          <cell r="Z274">
            <v>6.0485464586791498</v>
          </cell>
          <cell r="AA274">
            <v>5.8831565164496418</v>
          </cell>
          <cell r="AB274">
            <v>5.7177665742201338</v>
          </cell>
          <cell r="AC274">
            <v>5.5523766319906258</v>
          </cell>
          <cell r="AD274">
            <v>5.3869866897611169</v>
          </cell>
          <cell r="AE274">
            <v>4.7632303362098298</v>
          </cell>
          <cell r="AF274">
            <v>4.1394739826585427</v>
          </cell>
          <cell r="AG274">
            <v>3.5157176291072556</v>
          </cell>
          <cell r="AH274">
            <v>2.8919612755559685</v>
          </cell>
          <cell r="AI274">
            <v>2.2682049220046814</v>
          </cell>
          <cell r="AJ274">
            <v>1.6444485684533929</v>
          </cell>
        </row>
        <row r="275">
          <cell r="D275" t="str">
            <v>ShetlandGeneral Surgery (inc Vascular)</v>
          </cell>
          <cell r="E275" t="str">
            <v>I. General Surgery (inc Vascular)</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row>
        <row r="276">
          <cell r="D276" t="str">
            <v>ShetlandGynaecology</v>
          </cell>
          <cell r="E276" t="str">
            <v>J. Gynaecology</v>
          </cell>
          <cell r="F276">
            <v>11</v>
          </cell>
          <cell r="G276">
            <v>10.697638833042934</v>
          </cell>
          <cell r="H276">
            <v>10.395277666085867</v>
          </cell>
          <cell r="I276">
            <v>10.092916499128801</v>
          </cell>
          <cell r="J276">
            <v>9.7905553321717349</v>
          </cell>
          <cell r="K276">
            <v>9.4881941652146686</v>
          </cell>
          <cell r="L276">
            <v>9.1858329982576024</v>
          </cell>
          <cell r="M276">
            <v>8.8834718313005361</v>
          </cell>
          <cell r="N276">
            <v>8.5811106643434698</v>
          </cell>
          <cell r="O276">
            <v>8.2787494973864035</v>
          </cell>
          <cell r="P276">
            <v>7.9763883304293381</v>
          </cell>
          <cell r="Q276">
            <v>7.6740271634722728</v>
          </cell>
          <cell r="R276">
            <v>7.3716659965152136</v>
          </cell>
          <cell r="S276">
            <v>7.2062760542857056</v>
          </cell>
          <cell r="T276">
            <v>7.0408861120561976</v>
          </cell>
          <cell r="U276">
            <v>6.8754961698266897</v>
          </cell>
          <cell r="V276">
            <v>6.7101062275971817</v>
          </cell>
          <cell r="W276">
            <v>6.5447162853676737</v>
          </cell>
          <cell r="X276">
            <v>6.3793263431381657</v>
          </cell>
          <cell r="Y276">
            <v>6.2139364009086577</v>
          </cell>
          <cell r="Z276">
            <v>6.0485464586791498</v>
          </cell>
          <cell r="AA276">
            <v>5.8831565164496418</v>
          </cell>
          <cell r="AB276">
            <v>5.7177665742201338</v>
          </cell>
          <cell r="AC276">
            <v>5.5523766319906258</v>
          </cell>
          <cell r="AD276">
            <v>5.3869866897611169</v>
          </cell>
          <cell r="AE276">
            <v>4.7632303362098298</v>
          </cell>
          <cell r="AF276">
            <v>4.1394739826585427</v>
          </cell>
          <cell r="AG276">
            <v>3.5157176291072556</v>
          </cell>
          <cell r="AH276">
            <v>2.8919612755559685</v>
          </cell>
          <cell r="AI276">
            <v>2.2682049220046814</v>
          </cell>
          <cell r="AJ276">
            <v>1.6444485684533929</v>
          </cell>
        </row>
        <row r="277">
          <cell r="D277" t="str">
            <v>ShetlandNeurology</v>
          </cell>
          <cell r="E277" t="str">
            <v>K. Neurology</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row>
        <row r="278">
          <cell r="D278" t="str">
            <v>ShetlandNeurosurgery</v>
          </cell>
          <cell r="E278" t="str">
            <v>L. Neurosurgery</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row>
        <row r="279">
          <cell r="D279" t="str">
            <v>ShetlandOphthalmology</v>
          </cell>
          <cell r="E279" t="str">
            <v>M. Ophthalmology</v>
          </cell>
          <cell r="F279">
            <v>25</v>
          </cell>
          <cell r="G279">
            <v>24.312815529643032</v>
          </cell>
          <cell r="H279">
            <v>23.625631059286064</v>
          </cell>
          <cell r="I279">
            <v>22.938446588929096</v>
          </cell>
          <cell r="J279">
            <v>22.251262118572129</v>
          </cell>
          <cell r="K279">
            <v>21.564077648215161</v>
          </cell>
          <cell r="L279">
            <v>20.876893177858193</v>
          </cell>
          <cell r="M279">
            <v>20.189708707501225</v>
          </cell>
          <cell r="N279">
            <v>19.502524237144257</v>
          </cell>
          <cell r="O279">
            <v>18.815339766787289</v>
          </cell>
          <cell r="P279">
            <v>18.128155296430322</v>
          </cell>
          <cell r="Q279">
            <v>17.440970826073354</v>
          </cell>
          <cell r="R279">
            <v>16.753786355716393</v>
          </cell>
          <cell r="S279">
            <v>16.377900123376602</v>
          </cell>
          <cell r="T279">
            <v>16.00201389103681</v>
          </cell>
          <cell r="U279">
            <v>15.626127658697019</v>
          </cell>
          <cell r="V279">
            <v>15.250241426357228</v>
          </cell>
          <cell r="W279">
            <v>14.874355194017436</v>
          </cell>
          <cell r="X279">
            <v>14.498468961677645</v>
          </cell>
          <cell r="Y279">
            <v>14.122582729337854</v>
          </cell>
          <cell r="Z279">
            <v>13.746696496998062</v>
          </cell>
          <cell r="AA279">
            <v>13.370810264658271</v>
          </cell>
          <cell r="AB279">
            <v>12.99492403231848</v>
          </cell>
          <cell r="AC279">
            <v>12.619037799978688</v>
          </cell>
          <cell r="AD279">
            <v>12.243151567638902</v>
          </cell>
          <cell r="AE279">
            <v>10.825523491385976</v>
          </cell>
          <cell r="AF279">
            <v>9.4078954151330496</v>
          </cell>
          <cell r="AG279">
            <v>7.9902673388801242</v>
          </cell>
          <cell r="AH279">
            <v>6.5726392626271988</v>
          </cell>
          <cell r="AI279">
            <v>5.1550111863742734</v>
          </cell>
          <cell r="AJ279">
            <v>3.7373831101213479</v>
          </cell>
        </row>
        <row r="280">
          <cell r="D280" t="str">
            <v>ShetlandOral &amp; Maxillofacial Surgery</v>
          </cell>
          <cell r="E280" t="str">
            <v>N. Oral &amp; Maxillofacial Surgery</v>
          </cell>
          <cell r="F280">
            <v>37</v>
          </cell>
          <cell r="G280">
            <v>35.982966983871691</v>
          </cell>
          <cell r="H280">
            <v>34.965933967743382</v>
          </cell>
          <cell r="I280">
            <v>33.948900951615073</v>
          </cell>
          <cell r="J280">
            <v>32.931867935486764</v>
          </cell>
          <cell r="K280">
            <v>31.914834919358452</v>
          </cell>
          <cell r="L280">
            <v>30.897801903230139</v>
          </cell>
          <cell r="M280">
            <v>29.880768887101826</v>
          </cell>
          <cell r="N280">
            <v>28.863735870973514</v>
          </cell>
          <cell r="O280">
            <v>27.846702854845201</v>
          </cell>
          <cell r="P280">
            <v>26.829669838716889</v>
          </cell>
          <cell r="Q280">
            <v>25.812636822588576</v>
          </cell>
          <cell r="R280">
            <v>24.795603806460264</v>
          </cell>
          <cell r="S280">
            <v>24.239292182597374</v>
          </cell>
          <cell r="T280">
            <v>23.682980558734485</v>
          </cell>
          <cell r="U280">
            <v>23.126668934871596</v>
          </cell>
          <cell r="V280">
            <v>22.570357311008706</v>
          </cell>
          <cell r="W280">
            <v>22.014045687145817</v>
          </cell>
          <cell r="X280">
            <v>21.457734063282928</v>
          </cell>
          <cell r="Y280">
            <v>20.901422439420038</v>
          </cell>
          <cell r="Z280">
            <v>20.345110815557149</v>
          </cell>
          <cell r="AA280">
            <v>19.78879919169426</v>
          </cell>
          <cell r="AB280">
            <v>19.23248756783137</v>
          </cell>
          <cell r="AC280">
            <v>18.676175943968481</v>
          </cell>
          <cell r="AD280">
            <v>18.119864320105574</v>
          </cell>
          <cell r="AE280">
            <v>16.021774767251244</v>
          </cell>
          <cell r="AF280">
            <v>13.923685214396915</v>
          </cell>
          <cell r="AG280">
            <v>11.825595661542586</v>
          </cell>
          <cell r="AH280">
            <v>9.7275061086882566</v>
          </cell>
          <cell r="AI280">
            <v>7.6294165558339273</v>
          </cell>
          <cell r="AJ280">
            <v>5.5313270029795945</v>
          </cell>
        </row>
        <row r="281">
          <cell r="D281" t="str">
            <v>ShetlandOral Surgery</v>
          </cell>
          <cell r="E281" t="str">
            <v>O. Oral Surgery</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row>
        <row r="282">
          <cell r="D282" t="str">
            <v>ShetlandOrthodontics</v>
          </cell>
          <cell r="E282" t="str">
            <v>P. Orthodontics</v>
          </cell>
          <cell r="F282">
            <v>1</v>
          </cell>
          <cell r="G282">
            <v>0.97251262118572135</v>
          </cell>
          <cell r="H282">
            <v>0.9450252423714427</v>
          </cell>
          <cell r="I282">
            <v>0.91753786355716405</v>
          </cell>
          <cell r="J282">
            <v>0.89005048474288539</v>
          </cell>
          <cell r="K282">
            <v>0.86256310592860674</v>
          </cell>
          <cell r="L282">
            <v>0.83507572711432809</v>
          </cell>
          <cell r="M282">
            <v>0.80758834830004944</v>
          </cell>
          <cell r="N282">
            <v>0.78010096948577079</v>
          </cell>
          <cell r="O282">
            <v>0.75261359067149214</v>
          </cell>
          <cell r="P282">
            <v>0.72512621185721349</v>
          </cell>
          <cell r="Q282">
            <v>0.69763883304293484</v>
          </cell>
          <cell r="R282">
            <v>0.67015145422865574</v>
          </cell>
          <cell r="S282">
            <v>0.65511600493506406</v>
          </cell>
          <cell r="T282">
            <v>0.64008055564147237</v>
          </cell>
          <cell r="U282">
            <v>0.62504510634788069</v>
          </cell>
          <cell r="V282">
            <v>0.610009657054289</v>
          </cell>
          <cell r="W282">
            <v>0.59497420776069732</v>
          </cell>
          <cell r="X282">
            <v>0.57993875846710563</v>
          </cell>
          <cell r="Y282">
            <v>0.56490330917351395</v>
          </cell>
          <cell r="Z282">
            <v>0.54986785987992226</v>
          </cell>
          <cell r="AA282">
            <v>0.53483241058633058</v>
          </cell>
          <cell r="AB282">
            <v>0.51979696129273889</v>
          </cell>
          <cell r="AC282">
            <v>0.50476151199914721</v>
          </cell>
          <cell r="AD282">
            <v>0.48972606270555608</v>
          </cell>
          <cell r="AE282">
            <v>0.43302093965543903</v>
          </cell>
          <cell r="AF282">
            <v>0.37631581660532198</v>
          </cell>
          <cell r="AG282">
            <v>0.31961069355520494</v>
          </cell>
          <cell r="AH282">
            <v>0.26290557050508789</v>
          </cell>
          <cell r="AI282">
            <v>0.20620044745497088</v>
          </cell>
          <cell r="AJ282">
            <v>0.14949532440485391</v>
          </cell>
        </row>
        <row r="283">
          <cell r="D283" t="str">
            <v>ShetlandPain Management</v>
          </cell>
          <cell r="E283" t="str">
            <v>Q. Pain Management</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row>
        <row r="284">
          <cell r="D284" t="str">
            <v>ShetlandPlastic Surgery</v>
          </cell>
          <cell r="E284" t="str">
            <v>R. Plastic Surgery</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row>
        <row r="285">
          <cell r="D285" t="str">
            <v>ShetlandRespiratory Medicine</v>
          </cell>
          <cell r="E285" t="str">
            <v>S. Respiratory Medicine</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row>
        <row r="286">
          <cell r="D286" t="str">
            <v>ShetlandRestorative Dentistry</v>
          </cell>
          <cell r="E286" t="str">
            <v>T. Restorative Dentistry</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row>
        <row r="287">
          <cell r="D287" t="str">
            <v>ShetlandRheumatology</v>
          </cell>
          <cell r="E287" t="str">
            <v>U. Rheumatology</v>
          </cell>
          <cell r="F287">
            <v>12</v>
          </cell>
          <cell r="G287">
            <v>11.670151454228655</v>
          </cell>
          <cell r="H287">
            <v>11.340302908457311</v>
          </cell>
          <cell r="I287">
            <v>11.010454362685966</v>
          </cell>
          <cell r="J287">
            <v>10.680605816914621</v>
          </cell>
          <cell r="K287">
            <v>10.350757271143276</v>
          </cell>
          <cell r="L287">
            <v>10.020908725371932</v>
          </cell>
          <cell r="M287">
            <v>9.6910601796005871</v>
          </cell>
          <cell r="N287">
            <v>9.3612116338292424</v>
          </cell>
          <cell r="O287">
            <v>9.0313630880578977</v>
          </cell>
          <cell r="P287">
            <v>8.701514542286553</v>
          </cell>
          <cell r="Q287">
            <v>8.3716659965152083</v>
          </cell>
          <cell r="R287">
            <v>8.0418174507438689</v>
          </cell>
          <cell r="S287">
            <v>7.8613920592207691</v>
          </cell>
          <cell r="T287">
            <v>7.6809666676976693</v>
          </cell>
          <cell r="U287">
            <v>7.5005412761745696</v>
          </cell>
          <cell r="V287">
            <v>7.3201158846514698</v>
          </cell>
          <cell r="W287">
            <v>7.13969049312837</v>
          </cell>
          <cell r="X287">
            <v>6.9592651016052702</v>
          </cell>
          <cell r="Y287">
            <v>6.7788397100821705</v>
          </cell>
          <cell r="Z287">
            <v>6.5984143185590707</v>
          </cell>
          <cell r="AA287">
            <v>6.4179889270359709</v>
          </cell>
          <cell r="AB287">
            <v>6.2375635355128711</v>
          </cell>
          <cell r="AC287">
            <v>6.0571381439897714</v>
          </cell>
          <cell r="AD287">
            <v>5.8767127524666734</v>
          </cell>
          <cell r="AE287">
            <v>5.1962512758652686</v>
          </cell>
          <cell r="AF287">
            <v>4.5157897992638638</v>
          </cell>
          <cell r="AG287">
            <v>3.8353283226624595</v>
          </cell>
          <cell r="AH287">
            <v>3.1548668460610552</v>
          </cell>
          <cell r="AI287">
            <v>2.4744053694596508</v>
          </cell>
          <cell r="AJ287">
            <v>1.793943892858247</v>
          </cell>
        </row>
        <row r="288">
          <cell r="D288" t="str">
            <v>ShetlandTrauma &amp; Orthopaedics</v>
          </cell>
          <cell r="E288" t="str">
            <v>V. Trauma &amp; Orthopaedics</v>
          </cell>
          <cell r="F288">
            <v>89</v>
          </cell>
          <cell r="G288">
            <v>86.553623285529198</v>
          </cell>
          <cell r="H288">
            <v>84.107246571058397</v>
          </cell>
          <cell r="I288">
            <v>81.660869856587595</v>
          </cell>
          <cell r="J288">
            <v>79.214493142116794</v>
          </cell>
          <cell r="K288">
            <v>76.768116427645992</v>
          </cell>
          <cell r="L288">
            <v>74.321739713175191</v>
          </cell>
          <cell r="M288">
            <v>71.875362998704389</v>
          </cell>
          <cell r="N288">
            <v>69.428986284233588</v>
          </cell>
          <cell r="O288">
            <v>66.982609569762786</v>
          </cell>
          <cell r="P288">
            <v>64.536232855291985</v>
          </cell>
          <cell r="Q288">
            <v>62.089856140821183</v>
          </cell>
          <cell r="R288">
            <v>59.64347942635036</v>
          </cell>
          <cell r="S288">
            <v>58.305324439220705</v>
          </cell>
          <cell r="T288">
            <v>56.967169452091049</v>
          </cell>
          <cell r="U288">
            <v>55.629014464961394</v>
          </cell>
          <cell r="V288">
            <v>54.290859477831738</v>
          </cell>
          <cell r="W288">
            <v>52.952704490702082</v>
          </cell>
          <cell r="X288">
            <v>51.614549503572427</v>
          </cell>
          <cell r="Y288">
            <v>50.276394516442771</v>
          </cell>
          <cell r="Z288">
            <v>48.938239529313115</v>
          </cell>
          <cell r="AA288">
            <v>47.60008454218346</v>
          </cell>
          <cell r="AB288">
            <v>46.261929555053804</v>
          </cell>
          <cell r="AC288">
            <v>44.923774567924148</v>
          </cell>
          <cell r="AD288">
            <v>43.585619580794493</v>
          </cell>
          <cell r="AE288">
            <v>38.538863629334074</v>
          </cell>
          <cell r="AF288">
            <v>33.492107677873662</v>
          </cell>
          <cell r="AG288">
            <v>28.445351726413246</v>
          </cell>
          <cell r="AH288">
            <v>23.398595774952831</v>
          </cell>
          <cell r="AI288">
            <v>18.351839823492416</v>
          </cell>
          <cell r="AJ288">
            <v>13.305083872031998</v>
          </cell>
        </row>
        <row r="289">
          <cell r="D289" t="str">
            <v>ShetlandUrology</v>
          </cell>
          <cell r="E289" t="str">
            <v>W. Urology</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row>
        <row r="290">
          <cell r="D290" t="str">
            <v>ShetlandOther specialties</v>
          </cell>
          <cell r="E290" t="str">
            <v>X. Other specialties</v>
          </cell>
          <cell r="F290">
            <v>4</v>
          </cell>
          <cell r="G290">
            <v>3.8900504847428854</v>
          </cell>
          <cell r="H290">
            <v>3.7801009694857708</v>
          </cell>
          <cell r="I290">
            <v>3.6701514542286562</v>
          </cell>
          <cell r="J290">
            <v>3.5602019389715416</v>
          </cell>
          <cell r="K290">
            <v>3.450252423714427</v>
          </cell>
          <cell r="L290">
            <v>3.3403029084573124</v>
          </cell>
          <cell r="M290">
            <v>3.2303533932001978</v>
          </cell>
          <cell r="N290">
            <v>3.1204038779430832</v>
          </cell>
          <cell r="O290">
            <v>3.0104543626859686</v>
          </cell>
          <cell r="P290">
            <v>2.9005048474288539</v>
          </cell>
          <cell r="Q290">
            <v>2.7905553321717393</v>
          </cell>
          <cell r="R290">
            <v>2.680605816914623</v>
          </cell>
          <cell r="S290">
            <v>2.6204640197402562</v>
          </cell>
          <cell r="T290">
            <v>2.5603222225658895</v>
          </cell>
          <cell r="U290">
            <v>2.5001804253915227</v>
          </cell>
          <cell r="V290">
            <v>2.440038628217156</v>
          </cell>
          <cell r="W290">
            <v>2.3798968310427893</v>
          </cell>
          <cell r="X290">
            <v>2.3197550338684225</v>
          </cell>
          <cell r="Y290">
            <v>2.2596132366940558</v>
          </cell>
          <cell r="Z290">
            <v>2.199471439519689</v>
          </cell>
          <cell r="AA290">
            <v>2.1393296423453223</v>
          </cell>
          <cell r="AB290">
            <v>2.0791878451709556</v>
          </cell>
          <cell r="AC290">
            <v>2.0190460479965888</v>
          </cell>
          <cell r="AD290">
            <v>1.9589042508222243</v>
          </cell>
          <cell r="AE290">
            <v>1.7320837586217561</v>
          </cell>
          <cell r="AF290">
            <v>1.5052632664212879</v>
          </cell>
          <cell r="AG290">
            <v>1.2784427742208198</v>
          </cell>
          <cell r="AH290">
            <v>1.0516222820203516</v>
          </cell>
          <cell r="AI290">
            <v>0.8248017898198835</v>
          </cell>
          <cell r="AJ290">
            <v>0.59798129761941565</v>
          </cell>
        </row>
        <row r="291">
          <cell r="D291" t="str">
            <v>TaysideAll specialties</v>
          </cell>
          <cell r="E291" t="str">
            <v>A. All specialties</v>
          </cell>
          <cell r="F291">
            <v>10414</v>
          </cell>
          <cell r="G291">
            <v>10127.746437028101</v>
          </cell>
          <cell r="H291">
            <v>9841.4928740562027</v>
          </cell>
          <cell r="I291">
            <v>9555.2393110843041</v>
          </cell>
          <cell r="J291">
            <v>9268.9857481124054</v>
          </cell>
          <cell r="K291">
            <v>8982.7321851405068</v>
          </cell>
          <cell r="L291">
            <v>8696.4786221686081</v>
          </cell>
          <cell r="M291">
            <v>8410.2250591967095</v>
          </cell>
          <cell r="N291">
            <v>8123.9714962248108</v>
          </cell>
          <cell r="O291">
            <v>7837.7179332529122</v>
          </cell>
          <cell r="P291">
            <v>7551.4643702810135</v>
          </cell>
          <cell r="Q291">
            <v>7265.2108073091149</v>
          </cell>
          <cell r="R291">
            <v>6978.9572443372208</v>
          </cell>
          <cell r="S291">
            <v>6822.3780753937572</v>
          </cell>
          <cell r="T291">
            <v>6665.7989064502935</v>
          </cell>
          <cell r="U291">
            <v>6509.2197375068299</v>
          </cell>
          <cell r="V291">
            <v>6352.6405685633663</v>
          </cell>
          <cell r="W291">
            <v>6196.0613996199027</v>
          </cell>
          <cell r="X291">
            <v>6039.482230676439</v>
          </cell>
          <cell r="Y291">
            <v>5882.9030617329754</v>
          </cell>
          <cell r="Z291">
            <v>5726.3238927895118</v>
          </cell>
          <cell r="AA291">
            <v>5569.7447238460481</v>
          </cell>
          <cell r="AB291">
            <v>5413.1655549025845</v>
          </cell>
          <cell r="AC291">
            <v>5256.5863859591209</v>
          </cell>
          <cell r="AD291">
            <v>5100.0072170156609</v>
          </cell>
          <cell r="AE291">
            <v>4509.4800655717427</v>
          </cell>
          <cell r="AF291">
            <v>3918.952914127824</v>
          </cell>
          <cell r="AG291">
            <v>3328.4257626839053</v>
          </cell>
          <cell r="AH291">
            <v>2737.8986112399866</v>
          </cell>
          <cell r="AI291">
            <v>2147.3714597960679</v>
          </cell>
          <cell r="AJ291">
            <v>1556.8443083521486</v>
          </cell>
        </row>
        <row r="292">
          <cell r="D292" t="str">
            <v>TaysideAnaesthetics</v>
          </cell>
          <cell r="E292" t="str">
            <v>B. Anaesthetics</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row>
        <row r="293">
          <cell r="D293" t="str">
            <v>TaysideCardiology</v>
          </cell>
          <cell r="E293" t="str">
            <v>C. Cardiology</v>
          </cell>
          <cell r="F293">
            <v>26</v>
          </cell>
          <cell r="G293">
            <v>25.285328150828754</v>
          </cell>
          <cell r="H293">
            <v>24.570656301657507</v>
          </cell>
          <cell r="I293">
            <v>23.855984452486261</v>
          </cell>
          <cell r="J293">
            <v>23.141312603315015</v>
          </cell>
          <cell r="K293">
            <v>22.426640754143769</v>
          </cell>
          <cell r="L293">
            <v>21.711968904972522</v>
          </cell>
          <cell r="M293">
            <v>20.997297055801276</v>
          </cell>
          <cell r="N293">
            <v>20.28262520663003</v>
          </cell>
          <cell r="O293">
            <v>19.567953357458784</v>
          </cell>
          <cell r="P293">
            <v>18.853281508287537</v>
          </cell>
          <cell r="Q293">
            <v>18.138609659116291</v>
          </cell>
          <cell r="R293">
            <v>17.423937809945048</v>
          </cell>
          <cell r="S293">
            <v>17.033016128311665</v>
          </cell>
          <cell r="T293">
            <v>16.642094446678282</v>
          </cell>
          <cell r="U293">
            <v>16.251172765044899</v>
          </cell>
          <cell r="V293">
            <v>15.860251083411516</v>
          </cell>
          <cell r="W293">
            <v>15.469329401778133</v>
          </cell>
          <cell r="X293">
            <v>15.07840772014475</v>
          </cell>
          <cell r="Y293">
            <v>14.687486038511366</v>
          </cell>
          <cell r="Z293">
            <v>14.296564356877983</v>
          </cell>
          <cell r="AA293">
            <v>13.9056426752446</v>
          </cell>
          <cell r="AB293">
            <v>13.514720993611217</v>
          </cell>
          <cell r="AC293">
            <v>13.123799311977834</v>
          </cell>
          <cell r="AD293">
            <v>12.732877630344458</v>
          </cell>
          <cell r="AE293">
            <v>11.258544431041415</v>
          </cell>
          <cell r="AF293">
            <v>9.7842112317383716</v>
          </cell>
          <cell r="AG293">
            <v>8.3098780324353285</v>
          </cell>
          <cell r="AH293">
            <v>6.8355448331322863</v>
          </cell>
          <cell r="AI293">
            <v>5.3612116338292441</v>
          </cell>
          <cell r="AJ293">
            <v>3.886878434526202</v>
          </cell>
        </row>
        <row r="294">
          <cell r="D294" t="str">
            <v>TaysideDermatology</v>
          </cell>
          <cell r="E294" t="str">
            <v>D. Dermatology</v>
          </cell>
          <cell r="F294">
            <v>1931</v>
          </cell>
          <cell r="G294">
            <v>1877.9218715096279</v>
          </cell>
          <cell r="H294">
            <v>1824.8437430192557</v>
          </cell>
          <cell r="I294">
            <v>1771.7656145288836</v>
          </cell>
          <cell r="J294">
            <v>1718.6874860385115</v>
          </cell>
          <cell r="K294">
            <v>1665.6093575481393</v>
          </cell>
          <cell r="L294">
            <v>1612.5312290577672</v>
          </cell>
          <cell r="M294">
            <v>1559.453100567395</v>
          </cell>
          <cell r="N294">
            <v>1506.3749720770229</v>
          </cell>
          <cell r="O294">
            <v>1453.2968435866508</v>
          </cell>
          <cell r="P294">
            <v>1400.2187150962786</v>
          </cell>
          <cell r="Q294">
            <v>1347.1405866059065</v>
          </cell>
          <cell r="R294">
            <v>1294.0624581155341</v>
          </cell>
          <cell r="S294">
            <v>1265.0290055296086</v>
          </cell>
          <cell r="T294">
            <v>1235.9955529436832</v>
          </cell>
          <cell r="U294">
            <v>1206.9621003577577</v>
          </cell>
          <cell r="V294">
            <v>1177.9286477718322</v>
          </cell>
          <cell r="W294">
            <v>1148.8951951859067</v>
          </cell>
          <cell r="X294">
            <v>1119.8617425999812</v>
          </cell>
          <cell r="Y294">
            <v>1090.8282900140557</v>
          </cell>
          <cell r="Z294">
            <v>1061.7948374281302</v>
          </cell>
          <cell r="AA294">
            <v>1032.7613848422047</v>
          </cell>
          <cell r="AB294">
            <v>1003.7279322562792</v>
          </cell>
          <cell r="AC294">
            <v>974.69447967035376</v>
          </cell>
          <cell r="AD294">
            <v>945.66102708442884</v>
          </cell>
          <cell r="AE294">
            <v>836.16343447465283</v>
          </cell>
          <cell r="AF294">
            <v>726.66584186487682</v>
          </cell>
          <cell r="AG294">
            <v>617.16824925510082</v>
          </cell>
          <cell r="AH294">
            <v>507.67065664532481</v>
          </cell>
          <cell r="AI294">
            <v>398.1730640355488</v>
          </cell>
          <cell r="AJ294">
            <v>288.67547142577291</v>
          </cell>
        </row>
        <row r="295">
          <cell r="D295" t="str">
            <v>TaysideDiabetes/Endocrinology</v>
          </cell>
          <cell r="E295" t="str">
            <v>E. Diabetes/Endocrinology</v>
          </cell>
          <cell r="F295">
            <v>251</v>
          </cell>
          <cell r="G295">
            <v>244.10066791761605</v>
          </cell>
          <cell r="H295">
            <v>237.2013358352321</v>
          </cell>
          <cell r="I295">
            <v>230.30200375284815</v>
          </cell>
          <cell r="J295">
            <v>223.4026716704642</v>
          </cell>
          <cell r="K295">
            <v>216.50333958808025</v>
          </cell>
          <cell r="L295">
            <v>209.6040075056963</v>
          </cell>
          <cell r="M295">
            <v>202.70467542331235</v>
          </cell>
          <cell r="N295">
            <v>195.8053433409284</v>
          </cell>
          <cell r="O295">
            <v>188.90601125854445</v>
          </cell>
          <cell r="P295">
            <v>182.0066791761605</v>
          </cell>
          <cell r="Q295">
            <v>175.10734709377655</v>
          </cell>
          <cell r="R295">
            <v>168.2080150113926</v>
          </cell>
          <cell r="S295">
            <v>164.43411723870111</v>
          </cell>
          <cell r="T295">
            <v>160.66021946600961</v>
          </cell>
          <cell r="U295">
            <v>156.88632169331811</v>
          </cell>
          <cell r="V295">
            <v>153.11242392062661</v>
          </cell>
          <cell r="W295">
            <v>149.33852614793511</v>
          </cell>
          <cell r="X295">
            <v>145.56462837524361</v>
          </cell>
          <cell r="Y295">
            <v>141.79073060255212</v>
          </cell>
          <cell r="Z295">
            <v>138.01683282986062</v>
          </cell>
          <cell r="AA295">
            <v>134.24293505716912</v>
          </cell>
          <cell r="AB295">
            <v>130.46903728447762</v>
          </cell>
          <cell r="AC295">
            <v>126.69513951178612</v>
          </cell>
          <cell r="AD295">
            <v>122.92124173909457</v>
          </cell>
          <cell r="AE295">
            <v>108.6882558535152</v>
          </cell>
          <cell r="AF295">
            <v>94.455269967935834</v>
          </cell>
          <cell r="AG295">
            <v>80.222284082356467</v>
          </cell>
          <cell r="AH295">
            <v>65.989298196777099</v>
          </cell>
          <cell r="AI295">
            <v>51.756312311197725</v>
          </cell>
          <cell r="AJ295">
            <v>37.523326425618329</v>
          </cell>
        </row>
        <row r="296">
          <cell r="D296" t="str">
            <v>TaysideENT</v>
          </cell>
          <cell r="E296" t="str">
            <v>F. ENT</v>
          </cell>
          <cell r="F296">
            <v>317</v>
          </cell>
          <cell r="G296">
            <v>308.28650091587366</v>
          </cell>
          <cell r="H296">
            <v>299.57300183174732</v>
          </cell>
          <cell r="I296">
            <v>290.85950274762098</v>
          </cell>
          <cell r="J296">
            <v>282.14600366349464</v>
          </cell>
          <cell r="K296">
            <v>273.4325045793683</v>
          </cell>
          <cell r="L296">
            <v>264.71900549524196</v>
          </cell>
          <cell r="M296">
            <v>256.00550641111562</v>
          </cell>
          <cell r="N296">
            <v>247.29200732698928</v>
          </cell>
          <cell r="O296">
            <v>238.57850824286294</v>
          </cell>
          <cell r="P296">
            <v>229.8650091587366</v>
          </cell>
          <cell r="Q296">
            <v>221.15151007461026</v>
          </cell>
          <cell r="R296">
            <v>212.43801099048386</v>
          </cell>
          <cell r="S296">
            <v>207.6717735644153</v>
          </cell>
          <cell r="T296">
            <v>202.90553613834675</v>
          </cell>
          <cell r="U296">
            <v>198.13929871227819</v>
          </cell>
          <cell r="V296">
            <v>193.37306128620963</v>
          </cell>
          <cell r="W296">
            <v>188.60682386014108</v>
          </cell>
          <cell r="X296">
            <v>183.84058643407252</v>
          </cell>
          <cell r="Y296">
            <v>179.07434900800396</v>
          </cell>
          <cell r="Z296">
            <v>174.30811158193541</v>
          </cell>
          <cell r="AA296">
            <v>169.54187415586685</v>
          </cell>
          <cell r="AB296">
            <v>164.77563672979829</v>
          </cell>
          <cell r="AC296">
            <v>160.00939930372974</v>
          </cell>
          <cell r="AD296">
            <v>155.24316187766127</v>
          </cell>
          <cell r="AE296">
            <v>137.26763787077417</v>
          </cell>
          <cell r="AF296">
            <v>119.29211386388707</v>
          </cell>
          <cell r="AG296">
            <v>101.31658985699997</v>
          </cell>
          <cell r="AH296">
            <v>83.341065850112869</v>
          </cell>
          <cell r="AI296">
            <v>65.36554184322577</v>
          </cell>
          <cell r="AJ296">
            <v>47.390017836338693</v>
          </cell>
        </row>
        <row r="297">
          <cell r="D297" t="str">
            <v>TaysideGastroenterology</v>
          </cell>
          <cell r="E297" t="str">
            <v>G. Gastroenterology</v>
          </cell>
          <cell r="F297">
            <v>117.00000000000001</v>
          </cell>
          <cell r="G297">
            <v>113.7839766787294</v>
          </cell>
          <cell r="H297">
            <v>110.56795335745879</v>
          </cell>
          <cell r="I297">
            <v>107.35193003618818</v>
          </cell>
          <cell r="J297">
            <v>104.13590671491757</v>
          </cell>
          <cell r="K297">
            <v>100.91988339364696</v>
          </cell>
          <cell r="L297">
            <v>97.703860072376344</v>
          </cell>
          <cell r="M297">
            <v>94.487836751105732</v>
          </cell>
          <cell r="N297">
            <v>91.27181342983512</v>
          </cell>
          <cell r="O297">
            <v>88.055790108564509</v>
          </cell>
          <cell r="P297">
            <v>84.839766787293897</v>
          </cell>
          <cell r="Q297">
            <v>81.623743466023285</v>
          </cell>
          <cell r="R297">
            <v>78.40772014475273</v>
          </cell>
          <cell r="S297">
            <v>76.648572577402504</v>
          </cell>
          <cell r="T297">
            <v>74.889425010052278</v>
          </cell>
          <cell r="U297">
            <v>73.130277442702052</v>
          </cell>
          <cell r="V297">
            <v>71.371129875351826</v>
          </cell>
          <cell r="W297">
            <v>69.6119823080016</v>
          </cell>
          <cell r="X297">
            <v>67.852834740651375</v>
          </cell>
          <cell r="Y297">
            <v>66.093687173301149</v>
          </cell>
          <cell r="Z297">
            <v>64.334539605950923</v>
          </cell>
          <cell r="AA297">
            <v>62.575392038600704</v>
          </cell>
          <cell r="AB297">
            <v>60.816244471250485</v>
          </cell>
          <cell r="AC297">
            <v>59.057096903900266</v>
          </cell>
          <cell r="AD297">
            <v>57.297949336550069</v>
          </cell>
          <cell r="AE297">
            <v>50.663449939686373</v>
          </cell>
          <cell r="AF297">
            <v>44.028950542822678</v>
          </cell>
          <cell r="AG297">
            <v>37.394451145958982</v>
          </cell>
          <cell r="AH297">
            <v>30.75995174909529</v>
          </cell>
          <cell r="AI297">
            <v>24.125452352231598</v>
          </cell>
          <cell r="AJ297">
            <v>17.490952955367909</v>
          </cell>
        </row>
        <row r="298">
          <cell r="D298" t="str">
            <v>TaysideGeneral Medicine</v>
          </cell>
          <cell r="E298" t="str">
            <v>H. General Medicine</v>
          </cell>
          <cell r="F298">
            <v>124.00000000000001</v>
          </cell>
          <cell r="G298">
            <v>120.59156502702946</v>
          </cell>
          <cell r="H298">
            <v>117.18313005405891</v>
          </cell>
          <cell r="I298">
            <v>113.77469508108835</v>
          </cell>
          <cell r="J298">
            <v>110.3662601081178</v>
          </cell>
          <cell r="K298">
            <v>106.95782513514725</v>
          </cell>
          <cell r="L298">
            <v>103.54939016217669</v>
          </cell>
          <cell r="M298">
            <v>100.14095518920614</v>
          </cell>
          <cell r="N298">
            <v>96.732520216235585</v>
          </cell>
          <cell r="O298">
            <v>93.324085243265031</v>
          </cell>
          <cell r="P298">
            <v>89.915650270294478</v>
          </cell>
          <cell r="Q298">
            <v>86.507215297323924</v>
          </cell>
          <cell r="R298">
            <v>83.098780324353328</v>
          </cell>
          <cell r="S298">
            <v>81.234384611947959</v>
          </cell>
          <cell r="T298">
            <v>79.369988899542591</v>
          </cell>
          <cell r="U298">
            <v>77.505593187137222</v>
          </cell>
          <cell r="V298">
            <v>75.641197474731854</v>
          </cell>
          <cell r="W298">
            <v>73.776801762326485</v>
          </cell>
          <cell r="X298">
            <v>71.912406049921117</v>
          </cell>
          <cell r="Y298">
            <v>70.048010337515748</v>
          </cell>
          <cell r="Z298">
            <v>68.18361462511038</v>
          </cell>
          <cell r="AA298">
            <v>66.319218912705011</v>
          </cell>
          <cell r="AB298">
            <v>64.454823200299643</v>
          </cell>
          <cell r="AC298">
            <v>62.590427487894281</v>
          </cell>
          <cell r="AD298">
            <v>60.726031775488963</v>
          </cell>
          <cell r="AE298">
            <v>53.694596517274448</v>
          </cell>
          <cell r="AF298">
            <v>46.663161259059933</v>
          </cell>
          <cell r="AG298">
            <v>39.631726000845418</v>
          </cell>
          <cell r="AH298">
            <v>32.600290742630904</v>
          </cell>
          <cell r="AI298">
            <v>25.568855484416392</v>
          </cell>
          <cell r="AJ298">
            <v>18.537420226201888</v>
          </cell>
        </row>
        <row r="299">
          <cell r="D299" t="str">
            <v>TaysideGeneral Surgery (inc Vascular)</v>
          </cell>
          <cell r="E299" t="str">
            <v>I. General Surgery (inc Vascular)</v>
          </cell>
          <cell r="F299">
            <v>1214</v>
          </cell>
          <cell r="G299">
            <v>1180.6303221194657</v>
          </cell>
          <cell r="H299">
            <v>1147.2606442389315</v>
          </cell>
          <cell r="I299">
            <v>1113.8909663583972</v>
          </cell>
          <cell r="J299">
            <v>1080.521288477863</v>
          </cell>
          <cell r="K299">
            <v>1047.1516105973287</v>
          </cell>
          <cell r="L299">
            <v>1013.7819327167944</v>
          </cell>
          <cell r="M299">
            <v>980.41225483625999</v>
          </cell>
          <cell r="N299">
            <v>947.04257695572562</v>
          </cell>
          <cell r="O299">
            <v>913.67289907519125</v>
          </cell>
          <cell r="P299">
            <v>880.30322119465689</v>
          </cell>
          <cell r="Q299">
            <v>846.93354331412252</v>
          </cell>
          <cell r="R299">
            <v>813.56386543358803</v>
          </cell>
          <cell r="S299">
            <v>795.31082999116779</v>
          </cell>
          <cell r="T299">
            <v>777.05779454874755</v>
          </cell>
          <cell r="U299">
            <v>758.80475910632731</v>
          </cell>
          <cell r="V299">
            <v>740.55172366390707</v>
          </cell>
          <cell r="W299">
            <v>722.29868822148683</v>
          </cell>
          <cell r="X299">
            <v>704.04565277906659</v>
          </cell>
          <cell r="Y299">
            <v>685.79261733664634</v>
          </cell>
          <cell r="Z299">
            <v>667.5395818942261</v>
          </cell>
          <cell r="AA299">
            <v>649.28654645180586</v>
          </cell>
          <cell r="AB299">
            <v>631.03351100938562</v>
          </cell>
          <cell r="AC299">
            <v>612.78047556696538</v>
          </cell>
          <cell r="AD299">
            <v>594.52744012454502</v>
          </cell>
          <cell r="AE299">
            <v>525.68742074170291</v>
          </cell>
          <cell r="AF299">
            <v>456.84740135886085</v>
          </cell>
          <cell r="AG299">
            <v>388.00738197601879</v>
          </cell>
          <cell r="AH299">
            <v>319.16736259317673</v>
          </cell>
          <cell r="AI299">
            <v>250.32734321033467</v>
          </cell>
          <cell r="AJ299">
            <v>181.48732382749265</v>
          </cell>
        </row>
        <row r="300">
          <cell r="D300" t="str">
            <v>TaysideGynaecology</v>
          </cell>
          <cell r="E300" t="str">
            <v>J. Gynaecology</v>
          </cell>
          <cell r="F300">
            <v>1348.9999999999998</v>
          </cell>
          <cell r="G300">
            <v>1311.9195259795379</v>
          </cell>
          <cell r="H300">
            <v>1274.839051959076</v>
          </cell>
          <cell r="I300">
            <v>1237.7585779386141</v>
          </cell>
          <cell r="J300">
            <v>1200.6781039181521</v>
          </cell>
          <cell r="K300">
            <v>1163.5976298976902</v>
          </cell>
          <cell r="L300">
            <v>1126.5171558772283</v>
          </cell>
          <cell r="M300">
            <v>1089.4366818567664</v>
          </cell>
          <cell r="N300">
            <v>1052.3562078363045</v>
          </cell>
          <cell r="O300">
            <v>1015.2757338158426</v>
          </cell>
          <cell r="P300">
            <v>978.19525979538071</v>
          </cell>
          <cell r="Q300">
            <v>941.1147857749188</v>
          </cell>
          <cell r="R300">
            <v>904.03431175445644</v>
          </cell>
          <cell r="S300">
            <v>883.75149065740129</v>
          </cell>
          <cell r="T300">
            <v>863.46866956034614</v>
          </cell>
          <cell r="U300">
            <v>843.18584846329099</v>
          </cell>
          <cell r="V300">
            <v>822.90302736623585</v>
          </cell>
          <cell r="W300">
            <v>802.6202062691807</v>
          </cell>
          <cell r="X300">
            <v>782.33738517212555</v>
          </cell>
          <cell r="Y300">
            <v>762.0545640750704</v>
          </cell>
          <cell r="Z300">
            <v>741.77174297801525</v>
          </cell>
          <cell r="AA300">
            <v>721.48892188096011</v>
          </cell>
          <cell r="AB300">
            <v>701.20610078390496</v>
          </cell>
          <cell r="AC300">
            <v>680.92327968684981</v>
          </cell>
          <cell r="AD300">
            <v>660.640458589795</v>
          </cell>
          <cell r="AE300">
            <v>584.14524759518713</v>
          </cell>
          <cell r="AF300">
            <v>507.65003660057926</v>
          </cell>
          <cell r="AG300">
            <v>431.15482560597138</v>
          </cell>
          <cell r="AH300">
            <v>354.65961461136351</v>
          </cell>
          <cell r="AI300">
            <v>278.16440361675564</v>
          </cell>
          <cell r="AJ300">
            <v>201.6691926221479</v>
          </cell>
        </row>
        <row r="301">
          <cell r="D301" t="str">
            <v>TaysideNeurology</v>
          </cell>
          <cell r="E301" t="str">
            <v>K. Neurology</v>
          </cell>
          <cell r="F301">
            <v>597</v>
          </cell>
          <cell r="G301">
            <v>580.59003484787559</v>
          </cell>
          <cell r="H301">
            <v>564.18006969575117</v>
          </cell>
          <cell r="I301">
            <v>547.77010454362676</v>
          </cell>
          <cell r="J301">
            <v>531.36013939150234</v>
          </cell>
          <cell r="K301">
            <v>514.95017423937793</v>
          </cell>
          <cell r="L301">
            <v>498.54020908725357</v>
          </cell>
          <cell r="M301">
            <v>482.13024393512922</v>
          </cell>
          <cell r="N301">
            <v>465.72027878300486</v>
          </cell>
          <cell r="O301">
            <v>449.3103136308805</v>
          </cell>
          <cell r="P301">
            <v>432.90034847875614</v>
          </cell>
          <cell r="Q301">
            <v>416.49038332663179</v>
          </cell>
          <cell r="R301">
            <v>400.08041817450749</v>
          </cell>
          <cell r="S301">
            <v>391.10425494623325</v>
          </cell>
          <cell r="T301">
            <v>382.12809171795902</v>
          </cell>
          <cell r="U301">
            <v>373.15192848968479</v>
          </cell>
          <cell r="V301">
            <v>364.17576526141056</v>
          </cell>
          <cell r="W301">
            <v>355.19960203313633</v>
          </cell>
          <cell r="X301">
            <v>346.2234388048621</v>
          </cell>
          <cell r="Y301">
            <v>337.24727557658787</v>
          </cell>
          <cell r="Z301">
            <v>328.27111234831364</v>
          </cell>
          <cell r="AA301">
            <v>319.2949491200394</v>
          </cell>
          <cell r="AB301">
            <v>310.31878589176517</v>
          </cell>
          <cell r="AC301">
            <v>301.34262266349094</v>
          </cell>
          <cell r="AD301">
            <v>292.366459435217</v>
          </cell>
          <cell r="AE301">
            <v>258.51350097429713</v>
          </cell>
          <cell r="AF301">
            <v>224.66054251337727</v>
          </cell>
          <cell r="AG301">
            <v>190.8075840524574</v>
          </cell>
          <cell r="AH301">
            <v>156.95462559153754</v>
          </cell>
          <cell r="AI301">
            <v>123.10166713061767</v>
          </cell>
          <cell r="AJ301">
            <v>89.248708669697791</v>
          </cell>
        </row>
        <row r="302">
          <cell r="D302" t="str">
            <v>TaysideNeurosurgery</v>
          </cell>
          <cell r="E302" t="str">
            <v>L. Neurosurgery</v>
          </cell>
          <cell r="F302">
            <v>262</v>
          </cell>
          <cell r="G302">
            <v>254.79830675065898</v>
          </cell>
          <cell r="H302">
            <v>247.59661350131796</v>
          </cell>
          <cell r="I302">
            <v>240.39492025197694</v>
          </cell>
          <cell r="J302">
            <v>233.19322700263592</v>
          </cell>
          <cell r="K302">
            <v>225.9915337532949</v>
          </cell>
          <cell r="L302">
            <v>218.78984050395388</v>
          </cell>
          <cell r="M302">
            <v>211.58814725461286</v>
          </cell>
          <cell r="N302">
            <v>204.38645400527184</v>
          </cell>
          <cell r="O302">
            <v>197.18476075593082</v>
          </cell>
          <cell r="P302">
            <v>189.9830675065898</v>
          </cell>
          <cell r="Q302">
            <v>182.78137425724879</v>
          </cell>
          <cell r="R302">
            <v>175.57968100790779</v>
          </cell>
          <cell r="S302">
            <v>171.6403932929868</v>
          </cell>
          <cell r="T302">
            <v>167.70110557806578</v>
          </cell>
          <cell r="U302">
            <v>163.76181786314476</v>
          </cell>
          <cell r="V302">
            <v>159.82253014822373</v>
          </cell>
          <cell r="W302">
            <v>155.88324243330271</v>
          </cell>
          <cell r="X302">
            <v>151.94395471838169</v>
          </cell>
          <cell r="Y302">
            <v>148.00466700346067</v>
          </cell>
          <cell r="Z302">
            <v>144.06537928853965</v>
          </cell>
          <cell r="AA302">
            <v>140.12609157361862</v>
          </cell>
          <cell r="AB302">
            <v>136.1868038586976</v>
          </cell>
          <cell r="AC302">
            <v>132.24751614377658</v>
          </cell>
          <cell r="AD302">
            <v>128.3082284288557</v>
          </cell>
          <cell r="AE302">
            <v>113.45148618972503</v>
          </cell>
          <cell r="AF302">
            <v>98.594743950594363</v>
          </cell>
          <cell r="AG302">
            <v>83.738001711463696</v>
          </cell>
          <cell r="AH302">
            <v>68.881259472333028</v>
          </cell>
          <cell r="AI302">
            <v>54.024517233202367</v>
          </cell>
          <cell r="AJ302">
            <v>39.167774994071728</v>
          </cell>
        </row>
        <row r="303">
          <cell r="D303" t="str">
            <v>TaysideOphthalmology</v>
          </cell>
          <cell r="E303" t="str">
            <v>M. Ophthalmology</v>
          </cell>
          <cell r="F303">
            <v>499</v>
          </cell>
          <cell r="G303">
            <v>485.28379797167491</v>
          </cell>
          <cell r="H303">
            <v>471.56759594334983</v>
          </cell>
          <cell r="I303">
            <v>457.85139391502474</v>
          </cell>
          <cell r="J303">
            <v>444.13519188669966</v>
          </cell>
          <cell r="K303">
            <v>430.41898985837457</v>
          </cell>
          <cell r="L303">
            <v>416.70278783004949</v>
          </cell>
          <cell r="M303">
            <v>402.9865858017244</v>
          </cell>
          <cell r="N303">
            <v>389.27038377339932</v>
          </cell>
          <cell r="O303">
            <v>375.55418174507423</v>
          </cell>
          <cell r="P303">
            <v>361.83797971674915</v>
          </cell>
          <cell r="Q303">
            <v>348.12177768842406</v>
          </cell>
          <cell r="R303">
            <v>334.4055756600992</v>
          </cell>
          <cell r="S303">
            <v>326.902886462597</v>
          </cell>
          <cell r="T303">
            <v>319.40019726509479</v>
          </cell>
          <cell r="U303">
            <v>311.89750806759258</v>
          </cell>
          <cell r="V303">
            <v>304.39481887009038</v>
          </cell>
          <cell r="W303">
            <v>296.89212967258817</v>
          </cell>
          <cell r="X303">
            <v>289.38944047508596</v>
          </cell>
          <cell r="Y303">
            <v>281.88675127758376</v>
          </cell>
          <cell r="Z303">
            <v>274.38406208008155</v>
          </cell>
          <cell r="AA303">
            <v>266.88137288257934</v>
          </cell>
          <cell r="AB303">
            <v>259.37868368507714</v>
          </cell>
          <cell r="AC303">
            <v>251.8759944875749</v>
          </cell>
          <cell r="AD303">
            <v>244.37330529007249</v>
          </cell>
          <cell r="AE303">
            <v>216.07744888806408</v>
          </cell>
          <cell r="AF303">
            <v>187.78159248605567</v>
          </cell>
          <cell r="AG303">
            <v>159.48573608404726</v>
          </cell>
          <cell r="AH303">
            <v>131.18987968203885</v>
          </cell>
          <cell r="AI303">
            <v>102.89402328003045</v>
          </cell>
          <cell r="AJ303">
            <v>74.598166878022099</v>
          </cell>
        </row>
        <row r="304">
          <cell r="D304" t="str">
            <v>TaysideOral &amp; Maxillofacial Surgery</v>
          </cell>
          <cell r="E304" t="str">
            <v>N. Oral &amp; Maxillofacial Surgery</v>
          </cell>
          <cell r="F304">
            <v>61</v>
          </cell>
          <cell r="G304">
            <v>59.323269892329002</v>
          </cell>
          <cell r="H304">
            <v>57.646539784658003</v>
          </cell>
          <cell r="I304">
            <v>55.969809676987005</v>
          </cell>
          <cell r="J304">
            <v>54.293079569316006</v>
          </cell>
          <cell r="K304">
            <v>52.616349461645008</v>
          </cell>
          <cell r="L304">
            <v>50.93961935397401</v>
          </cell>
          <cell r="M304">
            <v>49.262889246303011</v>
          </cell>
          <cell r="N304">
            <v>47.586159138632013</v>
          </cell>
          <cell r="O304">
            <v>45.909429030961014</v>
          </cell>
          <cell r="P304">
            <v>44.232698923290016</v>
          </cell>
          <cell r="Q304">
            <v>42.555968815619018</v>
          </cell>
          <cell r="R304">
            <v>40.879238707947998</v>
          </cell>
          <cell r="S304">
            <v>39.962076301038906</v>
          </cell>
          <cell r="T304">
            <v>39.044913894129813</v>
          </cell>
          <cell r="U304">
            <v>38.127751487220721</v>
          </cell>
          <cell r="V304">
            <v>37.210589080311628</v>
          </cell>
          <cell r="W304">
            <v>36.293426673402536</v>
          </cell>
          <cell r="X304">
            <v>35.376264266493443</v>
          </cell>
          <cell r="Y304">
            <v>34.459101859584351</v>
          </cell>
          <cell r="Z304">
            <v>33.541939452675258</v>
          </cell>
          <cell r="AA304">
            <v>32.624777045766166</v>
          </cell>
          <cell r="AB304">
            <v>31.707614638857077</v>
          </cell>
          <cell r="AC304">
            <v>30.790452231947988</v>
          </cell>
          <cell r="AD304">
            <v>29.87328982503892</v>
          </cell>
          <cell r="AE304">
            <v>26.414277318981782</v>
          </cell>
          <cell r="AF304">
            <v>22.955264812924643</v>
          </cell>
          <cell r="AG304">
            <v>19.496252306867504</v>
          </cell>
          <cell r="AH304">
            <v>16.037239800810365</v>
          </cell>
          <cell r="AI304">
            <v>12.578227294753226</v>
          </cell>
          <cell r="AJ304">
            <v>9.1192147886960893</v>
          </cell>
        </row>
        <row r="305">
          <cell r="D305" t="str">
            <v>TaysideOral Surgery</v>
          </cell>
          <cell r="E305" t="str">
            <v>O. Oral Surgery</v>
          </cell>
          <cell r="F305">
            <v>27</v>
          </cell>
          <cell r="G305">
            <v>26.257840772014475</v>
          </cell>
          <cell r="H305">
            <v>25.515681544028951</v>
          </cell>
          <cell r="I305">
            <v>24.773522316043426</v>
          </cell>
          <cell r="J305">
            <v>24.031363088057901</v>
          </cell>
          <cell r="K305">
            <v>23.289203860072377</v>
          </cell>
          <cell r="L305">
            <v>22.547044632086852</v>
          </cell>
          <cell r="M305">
            <v>21.804885404101327</v>
          </cell>
          <cell r="N305">
            <v>21.062726176115802</v>
          </cell>
          <cell r="O305">
            <v>20.320566948130278</v>
          </cell>
          <cell r="P305">
            <v>19.578407720144753</v>
          </cell>
          <cell r="Q305">
            <v>18.836248492159228</v>
          </cell>
          <cell r="R305">
            <v>18.094089264173704</v>
          </cell>
          <cell r="S305">
            <v>17.688132133246729</v>
          </cell>
          <cell r="T305">
            <v>17.282175002319754</v>
          </cell>
          <cell r="U305">
            <v>16.876217871392779</v>
          </cell>
          <cell r="V305">
            <v>16.470260740465804</v>
          </cell>
          <cell r="W305">
            <v>16.064303609538829</v>
          </cell>
          <cell r="X305">
            <v>15.658346478611854</v>
          </cell>
          <cell r="Y305">
            <v>15.252389347684879</v>
          </cell>
          <cell r="Z305">
            <v>14.846432216757904</v>
          </cell>
          <cell r="AA305">
            <v>14.440475085830929</v>
          </cell>
          <cell r="AB305">
            <v>14.034517954903954</v>
          </cell>
          <cell r="AC305">
            <v>13.628560823976979</v>
          </cell>
          <cell r="AD305">
            <v>13.222603693050013</v>
          </cell>
          <cell r="AE305">
            <v>11.691565370696853</v>
          </cell>
          <cell r="AF305">
            <v>10.160527048343694</v>
          </cell>
          <cell r="AG305">
            <v>8.6294887259905337</v>
          </cell>
          <cell r="AH305">
            <v>7.0984504036373739</v>
          </cell>
          <cell r="AI305">
            <v>5.5674120812842141</v>
          </cell>
          <cell r="AJ305">
            <v>4.036373758931056</v>
          </cell>
        </row>
        <row r="306">
          <cell r="D306" t="str">
            <v>TaysideOrthodontics</v>
          </cell>
          <cell r="E306" t="str">
            <v>P. Orthodontics</v>
          </cell>
          <cell r="F306">
            <v>124.00000000000001</v>
          </cell>
          <cell r="G306">
            <v>120.59156502702946</v>
          </cell>
          <cell r="H306">
            <v>117.18313005405891</v>
          </cell>
          <cell r="I306">
            <v>113.77469508108835</v>
          </cell>
          <cell r="J306">
            <v>110.3662601081178</v>
          </cell>
          <cell r="K306">
            <v>106.95782513514725</v>
          </cell>
          <cell r="L306">
            <v>103.54939016217669</v>
          </cell>
          <cell r="M306">
            <v>100.14095518920614</v>
          </cell>
          <cell r="N306">
            <v>96.732520216235585</v>
          </cell>
          <cell r="O306">
            <v>93.324085243265031</v>
          </cell>
          <cell r="P306">
            <v>89.915650270294478</v>
          </cell>
          <cell r="Q306">
            <v>86.507215297323924</v>
          </cell>
          <cell r="R306">
            <v>83.098780324353328</v>
          </cell>
          <cell r="S306">
            <v>81.234384611947959</v>
          </cell>
          <cell r="T306">
            <v>79.369988899542591</v>
          </cell>
          <cell r="U306">
            <v>77.505593187137222</v>
          </cell>
          <cell r="V306">
            <v>75.641197474731854</v>
          </cell>
          <cell r="W306">
            <v>73.776801762326485</v>
          </cell>
          <cell r="X306">
            <v>71.912406049921117</v>
          </cell>
          <cell r="Y306">
            <v>70.048010337515748</v>
          </cell>
          <cell r="Z306">
            <v>68.18361462511038</v>
          </cell>
          <cell r="AA306">
            <v>66.319218912705011</v>
          </cell>
          <cell r="AB306">
            <v>64.454823200299643</v>
          </cell>
          <cell r="AC306">
            <v>62.590427487894281</v>
          </cell>
          <cell r="AD306">
            <v>60.726031775488963</v>
          </cell>
          <cell r="AE306">
            <v>53.694596517274448</v>
          </cell>
          <cell r="AF306">
            <v>46.663161259059933</v>
          </cell>
          <cell r="AG306">
            <v>39.631726000845418</v>
          </cell>
          <cell r="AH306">
            <v>32.600290742630904</v>
          </cell>
          <cell r="AI306">
            <v>25.568855484416392</v>
          </cell>
          <cell r="AJ306">
            <v>18.537420226201888</v>
          </cell>
        </row>
        <row r="307">
          <cell r="D307" t="str">
            <v>TaysidePain Management</v>
          </cell>
          <cell r="E307" t="str">
            <v>Q. Pain Management</v>
          </cell>
          <cell r="F307">
            <v>67</v>
          </cell>
          <cell r="G307">
            <v>65.158345619443324</v>
          </cell>
          <cell r="H307">
            <v>63.316691238886655</v>
          </cell>
          <cell r="I307">
            <v>61.475036858329986</v>
          </cell>
          <cell r="J307">
            <v>59.633382477773317</v>
          </cell>
          <cell r="K307">
            <v>57.791728097216648</v>
          </cell>
          <cell r="L307">
            <v>55.950073716659979</v>
          </cell>
          <cell r="M307">
            <v>54.10841933610331</v>
          </cell>
          <cell r="N307">
            <v>52.266764955546641</v>
          </cell>
          <cell r="O307">
            <v>50.425110574989972</v>
          </cell>
          <cell r="P307">
            <v>48.583456194433303</v>
          </cell>
          <cell r="Q307">
            <v>46.741801813876634</v>
          </cell>
          <cell r="R307">
            <v>44.900147433319937</v>
          </cell>
          <cell r="S307">
            <v>43.892772330649294</v>
          </cell>
          <cell r="T307">
            <v>42.88539722797865</v>
          </cell>
          <cell r="U307">
            <v>41.878022125308007</v>
          </cell>
          <cell r="V307">
            <v>40.870647022637364</v>
          </cell>
          <cell r="W307">
            <v>39.863271919966721</v>
          </cell>
          <cell r="X307">
            <v>38.855896817296077</v>
          </cell>
          <cell r="Y307">
            <v>37.848521714625434</v>
          </cell>
          <cell r="Z307">
            <v>36.841146611954791</v>
          </cell>
          <cell r="AA307">
            <v>35.833771509284148</v>
          </cell>
          <cell r="AB307">
            <v>34.826396406613505</v>
          </cell>
          <cell r="AC307">
            <v>33.819021303942861</v>
          </cell>
          <cell r="AD307">
            <v>32.811646201272254</v>
          </cell>
          <cell r="AE307">
            <v>29.012402956914414</v>
          </cell>
          <cell r="AF307">
            <v>25.213159712556575</v>
          </cell>
          <cell r="AG307">
            <v>21.413916468198735</v>
          </cell>
          <cell r="AH307">
            <v>17.614673223840896</v>
          </cell>
          <cell r="AI307">
            <v>13.815429979483055</v>
          </cell>
          <cell r="AJ307">
            <v>10.016186735125212</v>
          </cell>
        </row>
        <row r="308">
          <cell r="D308" t="str">
            <v>TaysidePlastic Surgery</v>
          </cell>
          <cell r="E308" t="str">
            <v>R. Plastic Surgery</v>
          </cell>
          <cell r="F308">
            <v>439</v>
          </cell>
          <cell r="G308">
            <v>426.93304070053165</v>
          </cell>
          <cell r="H308">
            <v>414.8660814010633</v>
          </cell>
          <cell r="I308">
            <v>402.79912210159495</v>
          </cell>
          <cell r="J308">
            <v>390.7321628021266</v>
          </cell>
          <cell r="K308">
            <v>378.66520350265824</v>
          </cell>
          <cell r="L308">
            <v>366.59824420318989</v>
          </cell>
          <cell r="M308">
            <v>354.53128490372154</v>
          </cell>
          <cell r="N308">
            <v>342.46432560425319</v>
          </cell>
          <cell r="O308">
            <v>330.39736630478484</v>
          </cell>
          <cell r="P308">
            <v>318.33040700531649</v>
          </cell>
          <cell r="Q308">
            <v>306.26344770584814</v>
          </cell>
          <cell r="R308">
            <v>294.19648840637984</v>
          </cell>
          <cell r="S308">
            <v>287.59592616649309</v>
          </cell>
          <cell r="T308">
            <v>280.99536392660639</v>
          </cell>
          <cell r="U308">
            <v>274.39480168671969</v>
          </cell>
          <cell r="V308">
            <v>267.79423944683299</v>
          </cell>
          <cell r="W308">
            <v>261.19367720694629</v>
          </cell>
          <cell r="X308">
            <v>254.59311496705956</v>
          </cell>
          <cell r="Y308">
            <v>247.99255272717284</v>
          </cell>
          <cell r="Z308">
            <v>241.39199048728611</v>
          </cell>
          <cell r="AA308">
            <v>234.79142824739938</v>
          </cell>
          <cell r="AB308">
            <v>228.19086600751265</v>
          </cell>
          <cell r="AC308">
            <v>221.59030376762593</v>
          </cell>
          <cell r="AD308">
            <v>214.98974152773911</v>
          </cell>
          <cell r="AE308">
            <v>190.09619250873774</v>
          </cell>
          <cell r="AF308">
            <v>165.20264348973637</v>
          </cell>
          <cell r="AG308">
            <v>140.309094470735</v>
          </cell>
          <cell r="AH308">
            <v>115.41554545173364</v>
          </cell>
          <cell r="AI308">
            <v>90.521996432732266</v>
          </cell>
          <cell r="AJ308">
            <v>65.628447413730868</v>
          </cell>
        </row>
        <row r="309">
          <cell r="D309" t="str">
            <v>TaysideRespiratory Medicine</v>
          </cell>
          <cell r="E309" t="str">
            <v>S. Respiratory Medicine</v>
          </cell>
          <cell r="F309">
            <v>165</v>
          </cell>
          <cell r="G309">
            <v>160.46458249564401</v>
          </cell>
          <cell r="H309">
            <v>155.92916499128802</v>
          </cell>
          <cell r="I309">
            <v>151.39374748693203</v>
          </cell>
          <cell r="J309">
            <v>146.85832998257604</v>
          </cell>
          <cell r="K309">
            <v>142.32291247822005</v>
          </cell>
          <cell r="L309">
            <v>137.78749497386406</v>
          </cell>
          <cell r="M309">
            <v>133.25207746950807</v>
          </cell>
          <cell r="N309">
            <v>128.71665996515208</v>
          </cell>
          <cell r="O309">
            <v>124.18124246079608</v>
          </cell>
          <cell r="P309">
            <v>119.64582495644009</v>
          </cell>
          <cell r="Q309">
            <v>115.1104074520841</v>
          </cell>
          <cell r="R309">
            <v>110.5749899477282</v>
          </cell>
          <cell r="S309">
            <v>108.09414081428558</v>
          </cell>
          <cell r="T309">
            <v>105.61329168084296</v>
          </cell>
          <cell r="U309">
            <v>103.13244254740034</v>
          </cell>
          <cell r="V309">
            <v>100.65159341395773</v>
          </cell>
          <cell r="W309">
            <v>98.170744280515109</v>
          </cell>
          <cell r="X309">
            <v>95.689895147072491</v>
          </cell>
          <cell r="Y309">
            <v>93.209046013629873</v>
          </cell>
          <cell r="Z309">
            <v>90.728196880187255</v>
          </cell>
          <cell r="AA309">
            <v>88.247347746744637</v>
          </cell>
          <cell r="AB309">
            <v>85.766498613302019</v>
          </cell>
          <cell r="AC309">
            <v>83.285649479859401</v>
          </cell>
          <cell r="AD309">
            <v>80.804800346416755</v>
          </cell>
          <cell r="AE309">
            <v>71.448455043147447</v>
          </cell>
          <cell r="AF309">
            <v>62.09210973987814</v>
          </cell>
          <cell r="AG309">
            <v>52.735764436608832</v>
          </cell>
          <cell r="AH309">
            <v>43.379419133339525</v>
          </cell>
          <cell r="AI309">
            <v>34.023073830070217</v>
          </cell>
          <cell r="AJ309">
            <v>24.666728526800895</v>
          </cell>
        </row>
        <row r="310">
          <cell r="D310" t="str">
            <v>TaysideRestorative Dentistry</v>
          </cell>
          <cell r="E310" t="str">
            <v>T. Restorative Dentistry</v>
          </cell>
          <cell r="F310">
            <v>37</v>
          </cell>
          <cell r="G310">
            <v>35.982966983871691</v>
          </cell>
          <cell r="H310">
            <v>34.965933967743382</v>
          </cell>
          <cell r="I310">
            <v>33.948900951615073</v>
          </cell>
          <cell r="J310">
            <v>32.931867935486764</v>
          </cell>
          <cell r="K310">
            <v>31.914834919358452</v>
          </cell>
          <cell r="L310">
            <v>30.897801903230139</v>
          </cell>
          <cell r="M310">
            <v>29.880768887101826</v>
          </cell>
          <cell r="N310">
            <v>28.863735870973514</v>
          </cell>
          <cell r="O310">
            <v>27.846702854845201</v>
          </cell>
          <cell r="P310">
            <v>26.829669838716889</v>
          </cell>
          <cell r="Q310">
            <v>25.812636822588576</v>
          </cell>
          <cell r="R310">
            <v>24.795603806460264</v>
          </cell>
          <cell r="S310">
            <v>24.239292182597374</v>
          </cell>
          <cell r="T310">
            <v>23.682980558734485</v>
          </cell>
          <cell r="U310">
            <v>23.126668934871596</v>
          </cell>
          <cell r="V310">
            <v>22.570357311008706</v>
          </cell>
          <cell r="W310">
            <v>22.014045687145817</v>
          </cell>
          <cell r="X310">
            <v>21.457734063282928</v>
          </cell>
          <cell r="Y310">
            <v>20.901422439420038</v>
          </cell>
          <cell r="Z310">
            <v>20.345110815557149</v>
          </cell>
          <cell r="AA310">
            <v>19.78879919169426</v>
          </cell>
          <cell r="AB310">
            <v>19.23248756783137</v>
          </cell>
          <cell r="AC310">
            <v>18.676175943968481</v>
          </cell>
          <cell r="AD310">
            <v>18.119864320105574</v>
          </cell>
          <cell r="AE310">
            <v>16.021774767251244</v>
          </cell>
          <cell r="AF310">
            <v>13.923685214396915</v>
          </cell>
          <cell r="AG310">
            <v>11.825595661542586</v>
          </cell>
          <cell r="AH310">
            <v>9.7275061086882566</v>
          </cell>
          <cell r="AI310">
            <v>7.6294165558339273</v>
          </cell>
          <cell r="AJ310">
            <v>5.5313270029795945</v>
          </cell>
        </row>
        <row r="311">
          <cell r="D311" t="str">
            <v>TaysideRheumatology</v>
          </cell>
          <cell r="E311" t="str">
            <v>U. Rheumatology</v>
          </cell>
          <cell r="F311">
            <v>212</v>
          </cell>
          <cell r="G311">
            <v>206.17267569137292</v>
          </cell>
          <cell r="H311">
            <v>200.34535138274583</v>
          </cell>
          <cell r="I311">
            <v>194.51802707411875</v>
          </cell>
          <cell r="J311">
            <v>188.69070276549166</v>
          </cell>
          <cell r="K311">
            <v>182.86337845686458</v>
          </cell>
          <cell r="L311">
            <v>177.0360541482375</v>
          </cell>
          <cell r="M311">
            <v>171.20872983961041</v>
          </cell>
          <cell r="N311">
            <v>165.38140553098333</v>
          </cell>
          <cell r="O311">
            <v>159.55408122235625</v>
          </cell>
          <cell r="P311">
            <v>153.72675691372916</v>
          </cell>
          <cell r="Q311">
            <v>147.89943260510208</v>
          </cell>
          <cell r="R311">
            <v>142.07210829647502</v>
          </cell>
          <cell r="S311">
            <v>138.88459304623359</v>
          </cell>
          <cell r="T311">
            <v>135.69707779599216</v>
          </cell>
          <cell r="U311">
            <v>132.50956254575073</v>
          </cell>
          <cell r="V311">
            <v>129.32204729550929</v>
          </cell>
          <cell r="W311">
            <v>126.13453204526786</v>
          </cell>
          <cell r="X311">
            <v>122.94701679502643</v>
          </cell>
          <cell r="Y311">
            <v>119.759501544785</v>
          </cell>
          <cell r="Z311">
            <v>116.57198629454356</v>
          </cell>
          <cell r="AA311">
            <v>113.38447104430213</v>
          </cell>
          <cell r="AB311">
            <v>110.1969557940607</v>
          </cell>
          <cell r="AC311">
            <v>107.00944054381927</v>
          </cell>
          <cell r="AD311">
            <v>103.82192529357789</v>
          </cell>
          <cell r="AE311">
            <v>91.800439206953087</v>
          </cell>
          <cell r="AF311">
            <v>79.778953120328282</v>
          </cell>
          <cell r="AG311">
            <v>67.757467033703477</v>
          </cell>
          <cell r="AH311">
            <v>55.735980947078666</v>
          </cell>
          <cell r="AI311">
            <v>43.714494860453854</v>
          </cell>
          <cell r="AJ311">
            <v>31.693008773829028</v>
          </cell>
        </row>
        <row r="312">
          <cell r="D312" t="str">
            <v>TaysideTrauma &amp; Orthopaedics</v>
          </cell>
          <cell r="E312" t="str">
            <v>V. Trauma &amp; Orthopaedics</v>
          </cell>
          <cell r="F312">
            <v>1400</v>
          </cell>
          <cell r="G312">
            <v>1361.5176696600099</v>
          </cell>
          <cell r="H312">
            <v>1323.0353393200198</v>
          </cell>
          <cell r="I312">
            <v>1284.5530089800297</v>
          </cell>
          <cell r="J312">
            <v>1246.0706786400397</v>
          </cell>
          <cell r="K312">
            <v>1207.5883483000496</v>
          </cell>
          <cell r="L312">
            <v>1169.1060179600595</v>
          </cell>
          <cell r="M312">
            <v>1130.6236876200694</v>
          </cell>
          <cell r="N312">
            <v>1092.1413572800793</v>
          </cell>
          <cell r="O312">
            <v>1053.6590269400892</v>
          </cell>
          <cell r="P312">
            <v>1015.176696600099</v>
          </cell>
          <cell r="Q312">
            <v>976.69436626010884</v>
          </cell>
          <cell r="R312">
            <v>938.21203592011807</v>
          </cell>
          <cell r="S312">
            <v>917.16240690908978</v>
          </cell>
          <cell r="T312">
            <v>896.11277789806149</v>
          </cell>
          <cell r="U312">
            <v>875.06314888703321</v>
          </cell>
          <cell r="V312">
            <v>854.01351987600492</v>
          </cell>
          <cell r="W312">
            <v>832.96389086497663</v>
          </cell>
          <cell r="X312">
            <v>811.91426185394835</v>
          </cell>
          <cell r="Y312">
            <v>790.86463284292006</v>
          </cell>
          <cell r="Z312">
            <v>769.81500383189177</v>
          </cell>
          <cell r="AA312">
            <v>748.76537482086349</v>
          </cell>
          <cell r="AB312">
            <v>727.7157458098352</v>
          </cell>
          <cell r="AC312">
            <v>706.66611679880691</v>
          </cell>
          <cell r="AD312">
            <v>685.61648778777851</v>
          </cell>
          <cell r="AE312">
            <v>606.22931551761462</v>
          </cell>
          <cell r="AF312">
            <v>526.84214324745074</v>
          </cell>
          <cell r="AG312">
            <v>447.45497097728691</v>
          </cell>
          <cell r="AH312">
            <v>368.06779870712307</v>
          </cell>
          <cell r="AI312">
            <v>288.68062643695924</v>
          </cell>
          <cell r="AJ312">
            <v>209.29345416679547</v>
          </cell>
        </row>
        <row r="313">
          <cell r="D313" t="str">
            <v>TaysideUrology</v>
          </cell>
          <cell r="E313" t="str">
            <v>W. Urology</v>
          </cell>
          <cell r="F313">
            <v>518</v>
          </cell>
          <cell r="G313">
            <v>503.76153777420365</v>
          </cell>
          <cell r="H313">
            <v>489.52307554840729</v>
          </cell>
          <cell r="I313">
            <v>475.28461332261094</v>
          </cell>
          <cell r="J313">
            <v>461.04615109681458</v>
          </cell>
          <cell r="K313">
            <v>446.80768887101823</v>
          </cell>
          <cell r="L313">
            <v>432.56922664522187</v>
          </cell>
          <cell r="M313">
            <v>418.33076441942552</v>
          </cell>
          <cell r="N313">
            <v>404.09230219362917</v>
          </cell>
          <cell r="O313">
            <v>389.85383996783281</v>
          </cell>
          <cell r="P313">
            <v>375.61537774203646</v>
          </cell>
          <cell r="Q313">
            <v>361.3769155162401</v>
          </cell>
          <cell r="R313">
            <v>347.13845329044369</v>
          </cell>
          <cell r="S313">
            <v>339.35009055636323</v>
          </cell>
          <cell r="T313">
            <v>331.56172782228276</v>
          </cell>
          <cell r="U313">
            <v>323.7733650882023</v>
          </cell>
          <cell r="V313">
            <v>315.98500235412183</v>
          </cell>
          <cell r="W313">
            <v>308.19663962004137</v>
          </cell>
          <cell r="X313">
            <v>300.4082768859609</v>
          </cell>
          <cell r="Y313">
            <v>292.61991415188044</v>
          </cell>
          <cell r="Z313">
            <v>284.83155141779997</v>
          </cell>
          <cell r="AA313">
            <v>277.04318868371951</v>
          </cell>
          <cell r="AB313">
            <v>269.25482594963904</v>
          </cell>
          <cell r="AC313">
            <v>261.46646321555858</v>
          </cell>
          <cell r="AD313">
            <v>253.67810048147805</v>
          </cell>
          <cell r="AE313">
            <v>224.30484674151742</v>
          </cell>
          <cell r="AF313">
            <v>194.93159300155679</v>
          </cell>
          <cell r="AG313">
            <v>165.55833926159616</v>
          </cell>
          <cell r="AH313">
            <v>136.18508552163553</v>
          </cell>
          <cell r="AI313">
            <v>106.81183178167491</v>
          </cell>
          <cell r="AJ313">
            <v>77.438578041714322</v>
          </cell>
        </row>
        <row r="314">
          <cell r="D314" t="str">
            <v>TaysideOther specialties</v>
          </cell>
          <cell r="E314" t="str">
            <v>X. Other specialties</v>
          </cell>
          <cell r="F314">
            <v>677</v>
          </cell>
          <cell r="G314">
            <v>658.39104454273331</v>
          </cell>
          <cell r="H314">
            <v>639.78208908546662</v>
          </cell>
          <cell r="I314">
            <v>621.17313362819993</v>
          </cell>
          <cell r="J314">
            <v>602.56417817093325</v>
          </cell>
          <cell r="K314">
            <v>583.95522271366656</v>
          </cell>
          <cell r="L314">
            <v>565.34626725639987</v>
          </cell>
          <cell r="M314">
            <v>546.73731179913318</v>
          </cell>
          <cell r="N314">
            <v>528.12835634186649</v>
          </cell>
          <cell r="O314">
            <v>509.5194008845998</v>
          </cell>
          <cell r="P314">
            <v>490.91044542733312</v>
          </cell>
          <cell r="Q314">
            <v>472.30148997006643</v>
          </cell>
          <cell r="R314">
            <v>453.69253451279991</v>
          </cell>
          <cell r="S314">
            <v>443.51353534103839</v>
          </cell>
          <cell r="T314">
            <v>433.33453616927687</v>
          </cell>
          <cell r="U314">
            <v>423.15553699751536</v>
          </cell>
          <cell r="V314">
            <v>412.97653782575384</v>
          </cell>
          <cell r="W314">
            <v>402.79753865399232</v>
          </cell>
          <cell r="X314">
            <v>392.6185394822308</v>
          </cell>
          <cell r="Y314">
            <v>382.43954031046928</v>
          </cell>
          <cell r="Z314">
            <v>372.26054113870777</v>
          </cell>
          <cell r="AA314">
            <v>362.08154196694625</v>
          </cell>
          <cell r="AB314">
            <v>351.90254279518473</v>
          </cell>
          <cell r="AC314">
            <v>341.72354362342321</v>
          </cell>
          <cell r="AD314">
            <v>331.54454445166147</v>
          </cell>
          <cell r="AE314">
            <v>293.15517614673223</v>
          </cell>
          <cell r="AF314">
            <v>254.765807841803</v>
          </cell>
          <cell r="AG314">
            <v>216.37643953687376</v>
          </cell>
          <cell r="AH314">
            <v>177.98707123194453</v>
          </cell>
          <cell r="AI314">
            <v>139.59770292701529</v>
          </cell>
          <cell r="AJ314">
            <v>101.2083346220861</v>
          </cell>
        </row>
        <row r="315">
          <cell r="D315" t="str">
            <v>Western IslesAll specialties</v>
          </cell>
          <cell r="E315" t="str">
            <v>A. All specialties</v>
          </cell>
          <cell r="F315">
            <v>250</v>
          </cell>
          <cell r="G315">
            <v>243.12815529643032</v>
          </cell>
          <cell r="H315">
            <v>236.25631059286064</v>
          </cell>
          <cell r="I315">
            <v>229.38446588929096</v>
          </cell>
          <cell r="J315">
            <v>222.51262118572129</v>
          </cell>
          <cell r="K315">
            <v>215.64077648215161</v>
          </cell>
          <cell r="L315">
            <v>208.76893177858193</v>
          </cell>
          <cell r="M315">
            <v>201.89708707501225</v>
          </cell>
          <cell r="N315">
            <v>195.02524237144257</v>
          </cell>
          <cell r="O315">
            <v>188.15339766787289</v>
          </cell>
          <cell r="P315">
            <v>181.28155296430322</v>
          </cell>
          <cell r="Q315">
            <v>174.40970826073354</v>
          </cell>
          <cell r="R315">
            <v>167.53786355716394</v>
          </cell>
          <cell r="S315">
            <v>163.77900123376602</v>
          </cell>
          <cell r="T315">
            <v>160.0201389103681</v>
          </cell>
          <cell r="U315">
            <v>156.26127658697018</v>
          </cell>
          <cell r="V315">
            <v>152.50241426357226</v>
          </cell>
          <cell r="W315">
            <v>148.74355194017434</v>
          </cell>
          <cell r="X315">
            <v>144.98468961677642</v>
          </cell>
          <cell r="Y315">
            <v>141.2258272933785</v>
          </cell>
          <cell r="Z315">
            <v>137.46696496998058</v>
          </cell>
          <cell r="AA315">
            <v>133.70810264658266</v>
          </cell>
          <cell r="AB315">
            <v>129.94924032318474</v>
          </cell>
          <cell r="AC315">
            <v>126.19037799978683</v>
          </cell>
          <cell r="AD315">
            <v>122.43151567638903</v>
          </cell>
          <cell r="AE315">
            <v>108.25523491385977</v>
          </cell>
          <cell r="AF315">
            <v>94.078954151330507</v>
          </cell>
          <cell r="AG315">
            <v>79.902673388801247</v>
          </cell>
          <cell r="AH315">
            <v>65.726392626271988</v>
          </cell>
          <cell r="AI315">
            <v>51.550111863742728</v>
          </cell>
          <cell r="AJ315">
            <v>37.373831101213476</v>
          </cell>
        </row>
        <row r="316">
          <cell r="D316" t="str">
            <v>Western IslesAnaesthetics</v>
          </cell>
          <cell r="E316" t="str">
            <v>B. Anaesthetics</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row>
        <row r="317">
          <cell r="D317" t="str">
            <v>Western IslesCardiology</v>
          </cell>
          <cell r="E317" t="str">
            <v>C. Cardiology</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row>
        <row r="318">
          <cell r="D318" t="str">
            <v>Western IslesDermatology</v>
          </cell>
          <cell r="E318" t="str">
            <v>D. Dermatology</v>
          </cell>
          <cell r="F318">
            <v>2</v>
          </cell>
          <cell r="G318">
            <v>1.9450252423714427</v>
          </cell>
          <cell r="H318">
            <v>1.8900504847428854</v>
          </cell>
          <cell r="I318">
            <v>1.8350757271143281</v>
          </cell>
          <cell r="J318">
            <v>1.7801009694857708</v>
          </cell>
          <cell r="K318">
            <v>1.7251262118572135</v>
          </cell>
          <cell r="L318">
            <v>1.6701514542286562</v>
          </cell>
          <cell r="M318">
            <v>1.6151766966000989</v>
          </cell>
          <cell r="N318">
            <v>1.5602019389715416</v>
          </cell>
          <cell r="O318">
            <v>1.5052271813429843</v>
          </cell>
          <cell r="P318">
            <v>1.450252423714427</v>
          </cell>
          <cell r="Q318">
            <v>1.3952776660858697</v>
          </cell>
          <cell r="R318">
            <v>1.3403029084573115</v>
          </cell>
          <cell r="S318">
            <v>1.3102320098701281</v>
          </cell>
          <cell r="T318">
            <v>1.2801611112829447</v>
          </cell>
          <cell r="U318">
            <v>1.2500902126957614</v>
          </cell>
          <cell r="V318">
            <v>1.220019314108578</v>
          </cell>
          <cell r="W318">
            <v>1.1899484155213946</v>
          </cell>
          <cell r="X318">
            <v>1.1598775169342113</v>
          </cell>
          <cell r="Y318">
            <v>1.1298066183470279</v>
          </cell>
          <cell r="Z318">
            <v>1.0997357197598445</v>
          </cell>
          <cell r="AA318">
            <v>1.0696648211726612</v>
          </cell>
          <cell r="AB318">
            <v>1.0395939225854778</v>
          </cell>
          <cell r="AC318">
            <v>1.0095230239982944</v>
          </cell>
          <cell r="AD318">
            <v>0.97945212541111215</v>
          </cell>
          <cell r="AE318">
            <v>0.86604187931087806</v>
          </cell>
          <cell r="AF318">
            <v>0.75263163321064397</v>
          </cell>
          <cell r="AG318">
            <v>0.63922138711040988</v>
          </cell>
          <cell r="AH318">
            <v>0.52581114101017579</v>
          </cell>
          <cell r="AI318">
            <v>0.41240089490994175</v>
          </cell>
          <cell r="AJ318">
            <v>0.29899064880970783</v>
          </cell>
        </row>
        <row r="319">
          <cell r="D319" t="str">
            <v>Western IslesDiabetes/Endocrinology</v>
          </cell>
          <cell r="E319" t="str">
            <v>E. Diabetes/Endocrinology</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row>
        <row r="320">
          <cell r="D320" t="str">
            <v>Western IslesENT</v>
          </cell>
          <cell r="E320" t="str">
            <v>F. ENT</v>
          </cell>
          <cell r="F320">
            <v>33</v>
          </cell>
          <cell r="G320">
            <v>32.092916499128805</v>
          </cell>
          <cell r="H320">
            <v>31.185832998257609</v>
          </cell>
          <cell r="I320">
            <v>30.278749497386414</v>
          </cell>
          <cell r="J320">
            <v>29.371665996515219</v>
          </cell>
          <cell r="K320">
            <v>28.464582495644024</v>
          </cell>
          <cell r="L320">
            <v>27.557498994772828</v>
          </cell>
          <cell r="M320">
            <v>26.650415493901633</v>
          </cell>
          <cell r="N320">
            <v>25.743331993030438</v>
          </cell>
          <cell r="O320">
            <v>24.836248492159243</v>
          </cell>
          <cell r="P320">
            <v>23.929164991288047</v>
          </cell>
          <cell r="Q320">
            <v>23.022081490416852</v>
          </cell>
          <cell r="R320">
            <v>22.114997989545639</v>
          </cell>
          <cell r="S320">
            <v>21.618828162857113</v>
          </cell>
          <cell r="T320">
            <v>21.122658336168591</v>
          </cell>
          <cell r="U320">
            <v>20.626488509480069</v>
          </cell>
          <cell r="V320">
            <v>20.130318682791547</v>
          </cell>
          <cell r="W320">
            <v>19.634148856103025</v>
          </cell>
          <cell r="X320">
            <v>19.137979029414502</v>
          </cell>
          <cell r="Y320">
            <v>18.64180920272598</v>
          </cell>
          <cell r="Z320">
            <v>18.145639376037458</v>
          </cell>
          <cell r="AA320">
            <v>17.649469549348936</v>
          </cell>
          <cell r="AB320">
            <v>17.153299722660414</v>
          </cell>
          <cell r="AC320">
            <v>16.657129895971892</v>
          </cell>
          <cell r="AD320">
            <v>16.160960069283352</v>
          </cell>
          <cell r="AE320">
            <v>14.289691008629489</v>
          </cell>
          <cell r="AF320">
            <v>12.418421947975627</v>
          </cell>
          <cell r="AG320">
            <v>10.547152887321765</v>
          </cell>
          <cell r="AH320">
            <v>8.6758838266679028</v>
          </cell>
          <cell r="AI320">
            <v>6.8046147660140406</v>
          </cell>
          <cell r="AJ320">
            <v>4.9333457053601792</v>
          </cell>
        </row>
        <row r="321">
          <cell r="D321" t="str">
            <v>Western IslesGastroenterology</v>
          </cell>
          <cell r="E321" t="str">
            <v>G. Gastroenterology</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row>
        <row r="322">
          <cell r="D322" t="str">
            <v>Western IslesGeneral Medicine</v>
          </cell>
          <cell r="E322" t="str">
            <v>H. General Medicine</v>
          </cell>
          <cell r="F322">
            <v>3</v>
          </cell>
          <cell r="G322">
            <v>2.9175378635571638</v>
          </cell>
          <cell r="H322">
            <v>2.8350757271143276</v>
          </cell>
          <cell r="I322">
            <v>2.7526135906714915</v>
          </cell>
          <cell r="J322">
            <v>2.6701514542286553</v>
          </cell>
          <cell r="K322">
            <v>2.5876893177858191</v>
          </cell>
          <cell r="L322">
            <v>2.5052271813429829</v>
          </cell>
          <cell r="M322">
            <v>2.4227650449001468</v>
          </cell>
          <cell r="N322">
            <v>2.3403029084573106</v>
          </cell>
          <cell r="O322">
            <v>2.2578407720144744</v>
          </cell>
          <cell r="P322">
            <v>2.1753786355716382</v>
          </cell>
          <cell r="Q322">
            <v>2.0929164991288021</v>
          </cell>
          <cell r="R322">
            <v>2.0104543626859672</v>
          </cell>
          <cell r="S322">
            <v>1.9653480148051923</v>
          </cell>
          <cell r="T322">
            <v>1.9202416669244173</v>
          </cell>
          <cell r="U322">
            <v>1.8751353190436424</v>
          </cell>
          <cell r="V322">
            <v>1.8300289711628674</v>
          </cell>
          <cell r="W322">
            <v>1.7849226232820925</v>
          </cell>
          <cell r="X322">
            <v>1.7398162754013176</v>
          </cell>
          <cell r="Y322">
            <v>1.6947099275205426</v>
          </cell>
          <cell r="Z322">
            <v>1.6496035796397677</v>
          </cell>
          <cell r="AA322">
            <v>1.6044972317589927</v>
          </cell>
          <cell r="AB322">
            <v>1.5593908838782178</v>
          </cell>
          <cell r="AC322">
            <v>1.5142845359974428</v>
          </cell>
          <cell r="AD322">
            <v>1.4691781881166683</v>
          </cell>
          <cell r="AE322">
            <v>1.2990628189663171</v>
          </cell>
          <cell r="AF322">
            <v>1.128947449815966</v>
          </cell>
          <cell r="AG322">
            <v>0.95883208066561487</v>
          </cell>
          <cell r="AH322">
            <v>0.78871671151526379</v>
          </cell>
          <cell r="AI322">
            <v>0.61860134236491271</v>
          </cell>
          <cell r="AJ322">
            <v>0.44848597321456174</v>
          </cell>
        </row>
        <row r="323">
          <cell r="D323" t="str">
            <v>Western IslesGeneral Surgery (inc Vascular)</v>
          </cell>
          <cell r="E323" t="str">
            <v>I. General Surgery (inc Vascular)</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row>
        <row r="324">
          <cell r="D324" t="str">
            <v>Western IslesGynaecology</v>
          </cell>
          <cell r="E324" t="str">
            <v>J. Gynaecology</v>
          </cell>
          <cell r="F324">
            <v>2</v>
          </cell>
          <cell r="G324">
            <v>1.9450252423714427</v>
          </cell>
          <cell r="H324">
            <v>1.8900504847428854</v>
          </cell>
          <cell r="I324">
            <v>1.8350757271143281</v>
          </cell>
          <cell r="J324">
            <v>1.7801009694857708</v>
          </cell>
          <cell r="K324">
            <v>1.7251262118572135</v>
          </cell>
          <cell r="L324">
            <v>1.6701514542286562</v>
          </cell>
          <cell r="M324">
            <v>1.6151766966000989</v>
          </cell>
          <cell r="N324">
            <v>1.5602019389715416</v>
          </cell>
          <cell r="O324">
            <v>1.5052271813429843</v>
          </cell>
          <cell r="P324">
            <v>1.450252423714427</v>
          </cell>
          <cell r="Q324">
            <v>1.3952776660858697</v>
          </cell>
          <cell r="R324">
            <v>1.3403029084573115</v>
          </cell>
          <cell r="S324">
            <v>1.3102320098701281</v>
          </cell>
          <cell r="T324">
            <v>1.2801611112829447</v>
          </cell>
          <cell r="U324">
            <v>1.2500902126957614</v>
          </cell>
          <cell r="V324">
            <v>1.220019314108578</v>
          </cell>
          <cell r="W324">
            <v>1.1899484155213946</v>
          </cell>
          <cell r="X324">
            <v>1.1598775169342113</v>
          </cell>
          <cell r="Y324">
            <v>1.1298066183470279</v>
          </cell>
          <cell r="Z324">
            <v>1.0997357197598445</v>
          </cell>
          <cell r="AA324">
            <v>1.0696648211726612</v>
          </cell>
          <cell r="AB324">
            <v>1.0395939225854778</v>
          </cell>
          <cell r="AC324">
            <v>1.0095230239982944</v>
          </cell>
          <cell r="AD324">
            <v>0.97945212541111215</v>
          </cell>
          <cell r="AE324">
            <v>0.86604187931087806</v>
          </cell>
          <cell r="AF324">
            <v>0.75263163321064397</v>
          </cell>
          <cell r="AG324">
            <v>0.63922138711040988</v>
          </cell>
          <cell r="AH324">
            <v>0.52581114101017579</v>
          </cell>
          <cell r="AI324">
            <v>0.41240089490994175</v>
          </cell>
          <cell r="AJ324">
            <v>0.29899064880970783</v>
          </cell>
        </row>
        <row r="325">
          <cell r="D325" t="str">
            <v>Western IslesNeurology</v>
          </cell>
          <cell r="E325" t="str">
            <v>K. Neurology</v>
          </cell>
          <cell r="F325">
            <v>10</v>
          </cell>
          <cell r="G325">
            <v>9.7251262118572139</v>
          </cell>
          <cell r="H325">
            <v>9.4502524237144279</v>
          </cell>
          <cell r="I325">
            <v>9.1753786355716418</v>
          </cell>
          <cell r="J325">
            <v>8.9005048474288557</v>
          </cell>
          <cell r="K325">
            <v>8.6256310592860697</v>
          </cell>
          <cell r="L325">
            <v>8.3507572711432836</v>
          </cell>
          <cell r="M325">
            <v>8.0758834830004975</v>
          </cell>
          <cell r="N325">
            <v>7.8010096948577106</v>
          </cell>
          <cell r="O325">
            <v>7.5261359067149236</v>
          </cell>
          <cell r="P325">
            <v>7.2512621185721367</v>
          </cell>
          <cell r="Q325">
            <v>6.9763883304293497</v>
          </cell>
          <cell r="R325">
            <v>6.7015145422865574</v>
          </cell>
          <cell r="S325">
            <v>6.5511600493506412</v>
          </cell>
          <cell r="T325">
            <v>6.400805556414725</v>
          </cell>
          <cell r="U325">
            <v>6.2504510634788089</v>
          </cell>
          <cell r="V325">
            <v>6.1000965705428927</v>
          </cell>
          <cell r="W325">
            <v>5.9497420776069765</v>
          </cell>
          <cell r="X325">
            <v>5.7993875846710603</v>
          </cell>
          <cell r="Y325">
            <v>5.6490330917351441</v>
          </cell>
          <cell r="Z325">
            <v>5.4986785987992279</v>
          </cell>
          <cell r="AA325">
            <v>5.3483241058633118</v>
          </cell>
          <cell r="AB325">
            <v>5.1979696129273956</v>
          </cell>
          <cell r="AC325">
            <v>5.0476151199914794</v>
          </cell>
          <cell r="AD325">
            <v>4.8972606270555605</v>
          </cell>
          <cell r="AE325">
            <v>4.3302093965543902</v>
          </cell>
          <cell r="AF325">
            <v>3.7631581660532198</v>
          </cell>
          <cell r="AG325">
            <v>3.1961069355520495</v>
          </cell>
          <cell r="AH325">
            <v>2.6290557050508792</v>
          </cell>
          <cell r="AI325">
            <v>2.0620044745497088</v>
          </cell>
          <cell r="AJ325">
            <v>1.4949532440485391</v>
          </cell>
        </row>
        <row r="326">
          <cell r="D326" t="str">
            <v>Western IslesNeurosurgery</v>
          </cell>
          <cell r="E326" t="str">
            <v>L. Neurosurgery</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row>
        <row r="327">
          <cell r="D327" t="str">
            <v>Western IslesOphthalmology</v>
          </cell>
          <cell r="E327" t="str">
            <v>M. Ophthalmology</v>
          </cell>
          <cell r="F327">
            <v>28</v>
          </cell>
          <cell r="G327">
            <v>27.230353393200197</v>
          </cell>
          <cell r="H327">
            <v>26.460706786400394</v>
          </cell>
          <cell r="I327">
            <v>25.691060179600591</v>
          </cell>
          <cell r="J327">
            <v>24.921413572800788</v>
          </cell>
          <cell r="K327">
            <v>24.151766966000984</v>
          </cell>
          <cell r="L327">
            <v>23.382120359201181</v>
          </cell>
          <cell r="M327">
            <v>22.612473752401378</v>
          </cell>
          <cell r="N327">
            <v>21.842827145601575</v>
          </cell>
          <cell r="O327">
            <v>21.073180538801772</v>
          </cell>
          <cell r="P327">
            <v>20.303533932001969</v>
          </cell>
          <cell r="Q327">
            <v>19.533887325202166</v>
          </cell>
          <cell r="R327">
            <v>18.764240718402363</v>
          </cell>
          <cell r="S327">
            <v>18.343248138181796</v>
          </cell>
          <cell r="T327">
            <v>17.922255557961229</v>
          </cell>
          <cell r="U327">
            <v>17.501262977740662</v>
          </cell>
          <cell r="V327">
            <v>17.080270397520096</v>
          </cell>
          <cell r="W327">
            <v>16.659277817299529</v>
          </cell>
          <cell r="X327">
            <v>16.238285237078962</v>
          </cell>
          <cell r="Y327">
            <v>15.817292656858395</v>
          </cell>
          <cell r="Z327">
            <v>15.396300076637829</v>
          </cell>
          <cell r="AA327">
            <v>14.975307496417262</v>
          </cell>
          <cell r="AB327">
            <v>14.554314916196695</v>
          </cell>
          <cell r="AC327">
            <v>14.133322335976128</v>
          </cell>
          <cell r="AD327">
            <v>13.712329755755571</v>
          </cell>
          <cell r="AE327">
            <v>12.124586310352294</v>
          </cell>
          <cell r="AF327">
            <v>10.536842864949017</v>
          </cell>
          <cell r="AG327">
            <v>8.9490994195457407</v>
          </cell>
          <cell r="AH327">
            <v>7.3613559741424641</v>
          </cell>
          <cell r="AI327">
            <v>5.7736125287391875</v>
          </cell>
          <cell r="AJ327">
            <v>4.1858690833359091</v>
          </cell>
        </row>
        <row r="328">
          <cell r="D328" t="str">
            <v>Western IslesOral &amp; Maxillofacial Surgery</v>
          </cell>
          <cell r="E328" t="str">
            <v>N. Oral &amp; Maxillofacial Surgery</v>
          </cell>
          <cell r="F328">
            <v>28</v>
          </cell>
          <cell r="G328">
            <v>27.230353393200197</v>
          </cell>
          <cell r="H328">
            <v>26.460706786400394</v>
          </cell>
          <cell r="I328">
            <v>25.691060179600591</v>
          </cell>
          <cell r="J328">
            <v>24.921413572800788</v>
          </cell>
          <cell r="K328">
            <v>24.151766966000984</v>
          </cell>
          <cell r="L328">
            <v>23.382120359201181</v>
          </cell>
          <cell r="M328">
            <v>22.612473752401378</v>
          </cell>
          <cell r="N328">
            <v>21.842827145601575</v>
          </cell>
          <cell r="O328">
            <v>21.073180538801772</v>
          </cell>
          <cell r="P328">
            <v>20.303533932001969</v>
          </cell>
          <cell r="Q328">
            <v>19.533887325202166</v>
          </cell>
          <cell r="R328">
            <v>18.764240718402363</v>
          </cell>
          <cell r="S328">
            <v>18.343248138181796</v>
          </cell>
          <cell r="T328">
            <v>17.922255557961229</v>
          </cell>
          <cell r="U328">
            <v>17.501262977740662</v>
          </cell>
          <cell r="V328">
            <v>17.080270397520096</v>
          </cell>
          <cell r="W328">
            <v>16.659277817299529</v>
          </cell>
          <cell r="X328">
            <v>16.238285237078962</v>
          </cell>
          <cell r="Y328">
            <v>15.817292656858395</v>
          </cell>
          <cell r="Z328">
            <v>15.396300076637829</v>
          </cell>
          <cell r="AA328">
            <v>14.975307496417262</v>
          </cell>
          <cell r="AB328">
            <v>14.554314916196695</v>
          </cell>
          <cell r="AC328">
            <v>14.133322335976128</v>
          </cell>
          <cell r="AD328">
            <v>13.712329755755571</v>
          </cell>
          <cell r="AE328">
            <v>12.124586310352294</v>
          </cell>
          <cell r="AF328">
            <v>10.536842864949017</v>
          </cell>
          <cell r="AG328">
            <v>8.9490994195457407</v>
          </cell>
          <cell r="AH328">
            <v>7.3613559741424641</v>
          </cell>
          <cell r="AI328">
            <v>5.7736125287391875</v>
          </cell>
          <cell r="AJ328">
            <v>4.1858690833359091</v>
          </cell>
        </row>
        <row r="329">
          <cell r="D329" t="str">
            <v>Western IslesOral Surgery</v>
          </cell>
          <cell r="E329" t="str">
            <v>O. Oral Surgery</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row>
        <row r="330">
          <cell r="D330" t="str">
            <v>Western IslesOrthodontics</v>
          </cell>
          <cell r="E330" t="str">
            <v>P. Orthodontics</v>
          </cell>
          <cell r="F330">
            <v>3</v>
          </cell>
          <cell r="G330">
            <v>2.9175378635571638</v>
          </cell>
          <cell r="H330">
            <v>2.8350757271143276</v>
          </cell>
          <cell r="I330">
            <v>2.7526135906714915</v>
          </cell>
          <cell r="J330">
            <v>2.6701514542286553</v>
          </cell>
          <cell r="K330">
            <v>2.5876893177858191</v>
          </cell>
          <cell r="L330">
            <v>2.5052271813429829</v>
          </cell>
          <cell r="M330">
            <v>2.4227650449001468</v>
          </cell>
          <cell r="N330">
            <v>2.3403029084573106</v>
          </cell>
          <cell r="O330">
            <v>2.2578407720144744</v>
          </cell>
          <cell r="P330">
            <v>2.1753786355716382</v>
          </cell>
          <cell r="Q330">
            <v>2.0929164991288021</v>
          </cell>
          <cell r="R330">
            <v>2.0104543626859672</v>
          </cell>
          <cell r="S330">
            <v>1.9653480148051923</v>
          </cell>
          <cell r="T330">
            <v>1.9202416669244173</v>
          </cell>
          <cell r="U330">
            <v>1.8751353190436424</v>
          </cell>
          <cell r="V330">
            <v>1.8300289711628674</v>
          </cell>
          <cell r="W330">
            <v>1.7849226232820925</v>
          </cell>
          <cell r="X330">
            <v>1.7398162754013176</v>
          </cell>
          <cell r="Y330">
            <v>1.6947099275205426</v>
          </cell>
          <cell r="Z330">
            <v>1.6496035796397677</v>
          </cell>
          <cell r="AA330">
            <v>1.6044972317589927</v>
          </cell>
          <cell r="AB330">
            <v>1.5593908838782178</v>
          </cell>
          <cell r="AC330">
            <v>1.5142845359974428</v>
          </cell>
          <cell r="AD330">
            <v>1.4691781881166683</v>
          </cell>
          <cell r="AE330">
            <v>1.2990628189663171</v>
          </cell>
          <cell r="AF330">
            <v>1.128947449815966</v>
          </cell>
          <cell r="AG330">
            <v>0.95883208066561487</v>
          </cell>
          <cell r="AH330">
            <v>0.78871671151526379</v>
          </cell>
          <cell r="AI330">
            <v>0.61860134236491271</v>
          </cell>
          <cell r="AJ330">
            <v>0.44848597321456174</v>
          </cell>
        </row>
        <row r="331">
          <cell r="D331" t="str">
            <v>Western IslesPain Management</v>
          </cell>
          <cell r="E331" t="str">
            <v>Q. Pain Management</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row>
        <row r="332">
          <cell r="D332" t="str">
            <v>Western IslesPlastic Surgery</v>
          </cell>
          <cell r="E332" t="str">
            <v>R. Plastic Surgery</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row>
        <row r="333">
          <cell r="D333" t="str">
            <v>Western IslesRespiratory Medicine</v>
          </cell>
          <cell r="E333" t="str">
            <v>S. Respiratory Medicine</v>
          </cell>
          <cell r="F333">
            <v>7</v>
          </cell>
          <cell r="G333">
            <v>6.8075883483000492</v>
          </cell>
          <cell r="H333">
            <v>6.6151766966000984</v>
          </cell>
          <cell r="I333">
            <v>6.4227650449001477</v>
          </cell>
          <cell r="J333">
            <v>6.2303533932001969</v>
          </cell>
          <cell r="K333">
            <v>6.0379417415002461</v>
          </cell>
          <cell r="L333">
            <v>5.8455300898002953</v>
          </cell>
          <cell r="M333">
            <v>5.6531184381003445</v>
          </cell>
          <cell r="N333">
            <v>5.4607067864003938</v>
          </cell>
          <cell r="O333">
            <v>5.268295134700443</v>
          </cell>
          <cell r="P333">
            <v>5.0758834830004922</v>
          </cell>
          <cell r="Q333">
            <v>4.8834718313005414</v>
          </cell>
          <cell r="R333">
            <v>4.6910601796005906</v>
          </cell>
          <cell r="S333">
            <v>4.5858120345454489</v>
          </cell>
          <cell r="T333">
            <v>4.4805638894903073</v>
          </cell>
          <cell r="U333">
            <v>4.3753157444351656</v>
          </cell>
          <cell r="V333">
            <v>4.2700675993800239</v>
          </cell>
          <cell r="W333">
            <v>4.1648194543248822</v>
          </cell>
          <cell r="X333">
            <v>4.0595713092697405</v>
          </cell>
          <cell r="Y333">
            <v>3.9543231642145988</v>
          </cell>
          <cell r="Z333">
            <v>3.8490750191594572</v>
          </cell>
          <cell r="AA333">
            <v>3.7438268741043155</v>
          </cell>
          <cell r="AB333">
            <v>3.6385787290491738</v>
          </cell>
          <cell r="AC333">
            <v>3.5333305839940321</v>
          </cell>
          <cell r="AD333">
            <v>3.4280824389388926</v>
          </cell>
          <cell r="AE333">
            <v>3.0311465775880735</v>
          </cell>
          <cell r="AF333">
            <v>2.6342107162372543</v>
          </cell>
          <cell r="AG333">
            <v>2.2372748548864352</v>
          </cell>
          <cell r="AH333">
            <v>1.840338993535616</v>
          </cell>
          <cell r="AI333">
            <v>1.4434031321847969</v>
          </cell>
          <cell r="AJ333">
            <v>1.0464672708339773</v>
          </cell>
        </row>
        <row r="334">
          <cell r="D334" t="str">
            <v>Western IslesRestorative Dentistry</v>
          </cell>
          <cell r="E334" t="str">
            <v>T. Restorative Dentistry</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row>
        <row r="335">
          <cell r="D335" t="str">
            <v>Western IslesRheumatology</v>
          </cell>
          <cell r="E335" t="str">
            <v>U. Rheumatology</v>
          </cell>
          <cell r="F335">
            <v>38</v>
          </cell>
          <cell r="G335">
            <v>36.955479605057413</v>
          </cell>
          <cell r="H335">
            <v>35.910959210114825</v>
          </cell>
          <cell r="I335">
            <v>34.866438815172238</v>
          </cell>
          <cell r="J335">
            <v>33.82191842022965</v>
          </cell>
          <cell r="K335">
            <v>32.777398025287063</v>
          </cell>
          <cell r="L335">
            <v>31.732877630344472</v>
          </cell>
          <cell r="M335">
            <v>30.688357235401881</v>
          </cell>
          <cell r="N335">
            <v>29.64383684045929</v>
          </cell>
          <cell r="O335">
            <v>28.599316445516699</v>
          </cell>
          <cell r="P335">
            <v>27.554796050574108</v>
          </cell>
          <cell r="Q335">
            <v>26.510275655631517</v>
          </cell>
          <cell r="R335">
            <v>25.465755260688919</v>
          </cell>
          <cell r="S335">
            <v>24.894408187532438</v>
          </cell>
          <cell r="T335">
            <v>24.323061114375957</v>
          </cell>
          <cell r="U335">
            <v>23.751714041219476</v>
          </cell>
          <cell r="V335">
            <v>23.180366968062994</v>
          </cell>
          <cell r="W335">
            <v>22.609019894906513</v>
          </cell>
          <cell r="X335">
            <v>22.037672821750032</v>
          </cell>
          <cell r="Y335">
            <v>21.466325748593551</v>
          </cell>
          <cell r="Z335">
            <v>20.89497867543707</v>
          </cell>
          <cell r="AA335">
            <v>20.323631602280589</v>
          </cell>
          <cell r="AB335">
            <v>19.752284529124108</v>
          </cell>
          <cell r="AC335">
            <v>19.180937455967626</v>
          </cell>
          <cell r="AD335">
            <v>18.609590382811131</v>
          </cell>
          <cell r="AE335">
            <v>16.454795706906683</v>
          </cell>
          <cell r="AF335">
            <v>14.300001031002235</v>
          </cell>
          <cell r="AG335">
            <v>12.145206355097788</v>
          </cell>
          <cell r="AH335">
            <v>9.9904116791933397</v>
          </cell>
          <cell r="AI335">
            <v>7.8356170032888919</v>
          </cell>
          <cell r="AJ335">
            <v>5.6808223273844485</v>
          </cell>
        </row>
        <row r="336">
          <cell r="D336" t="str">
            <v>Western IslesTrauma &amp; Orthopaedics</v>
          </cell>
          <cell r="E336" t="str">
            <v>V. Trauma &amp; Orthopaedics</v>
          </cell>
          <cell r="F336">
            <v>75</v>
          </cell>
          <cell r="G336">
            <v>72.938446588929096</v>
          </cell>
          <cell r="H336">
            <v>70.876893177858193</v>
          </cell>
          <cell r="I336">
            <v>68.815339766787289</v>
          </cell>
          <cell r="J336">
            <v>66.753786355716386</v>
          </cell>
          <cell r="K336">
            <v>64.692232944645482</v>
          </cell>
          <cell r="L336">
            <v>62.630679533574579</v>
          </cell>
          <cell r="M336">
            <v>60.569126122503675</v>
          </cell>
          <cell r="N336">
            <v>58.507572711432772</v>
          </cell>
          <cell r="O336">
            <v>56.446019300361868</v>
          </cell>
          <cell r="P336">
            <v>54.384465889290965</v>
          </cell>
          <cell r="Q336">
            <v>52.322912478220061</v>
          </cell>
          <cell r="R336">
            <v>50.261359067149179</v>
          </cell>
          <cell r="S336">
            <v>49.133700370129809</v>
          </cell>
          <cell r="T336">
            <v>48.006041673110438</v>
          </cell>
          <cell r="U336">
            <v>46.878382976091068</v>
          </cell>
          <cell r="V336">
            <v>45.750724279071697</v>
          </cell>
          <cell r="W336">
            <v>44.623065582052327</v>
          </cell>
          <cell r="X336">
            <v>43.495406885032956</v>
          </cell>
          <cell r="Y336">
            <v>42.367748188013586</v>
          </cell>
          <cell r="Z336">
            <v>41.240089490994215</v>
          </cell>
          <cell r="AA336">
            <v>40.112430793974845</v>
          </cell>
          <cell r="AB336">
            <v>38.984772096955474</v>
          </cell>
          <cell r="AC336">
            <v>37.857113399936104</v>
          </cell>
          <cell r="AD336">
            <v>36.729454702916705</v>
          </cell>
          <cell r="AE336">
            <v>32.476570474157924</v>
          </cell>
          <cell r="AF336">
            <v>28.223686245399147</v>
          </cell>
          <cell r="AG336">
            <v>23.97080201664037</v>
          </cell>
          <cell r="AH336">
            <v>19.717917787881593</v>
          </cell>
          <cell r="AI336">
            <v>15.465033559122816</v>
          </cell>
          <cell r="AJ336">
            <v>11.212149330364044</v>
          </cell>
        </row>
        <row r="337">
          <cell r="D337" t="str">
            <v>Western IslesUrology</v>
          </cell>
          <cell r="E337" t="str">
            <v>W. Urology</v>
          </cell>
          <cell r="F337">
            <v>14</v>
          </cell>
          <cell r="G337">
            <v>13.615176696600098</v>
          </cell>
          <cell r="H337">
            <v>13.230353393200197</v>
          </cell>
          <cell r="I337">
            <v>12.845530089800295</v>
          </cell>
          <cell r="J337">
            <v>12.460706786400394</v>
          </cell>
          <cell r="K337">
            <v>12.075883483000492</v>
          </cell>
          <cell r="L337">
            <v>11.691060179600591</v>
          </cell>
          <cell r="M337">
            <v>11.306236876200689</v>
          </cell>
          <cell r="N337">
            <v>10.921413572800788</v>
          </cell>
          <cell r="O337">
            <v>10.536590269400886</v>
          </cell>
          <cell r="P337">
            <v>10.151766966000984</v>
          </cell>
          <cell r="Q337">
            <v>9.7669436626010828</v>
          </cell>
          <cell r="R337">
            <v>9.3821203592011813</v>
          </cell>
          <cell r="S337">
            <v>9.1716240690908979</v>
          </cell>
          <cell r="T337">
            <v>8.9611277789806145</v>
          </cell>
          <cell r="U337">
            <v>8.7506314888703312</v>
          </cell>
          <cell r="V337">
            <v>8.5401351987600478</v>
          </cell>
          <cell r="W337">
            <v>8.3296389086497644</v>
          </cell>
          <cell r="X337">
            <v>8.119142618539481</v>
          </cell>
          <cell r="Y337">
            <v>7.9086463284291977</v>
          </cell>
          <cell r="Z337">
            <v>7.6981500383189143</v>
          </cell>
          <cell r="AA337">
            <v>7.4876537482086309</v>
          </cell>
          <cell r="AB337">
            <v>7.2771574580983476</v>
          </cell>
          <cell r="AC337">
            <v>7.0666611679880642</v>
          </cell>
          <cell r="AD337">
            <v>6.8561648778777853</v>
          </cell>
          <cell r="AE337">
            <v>6.062293155176147</v>
          </cell>
          <cell r="AF337">
            <v>5.2684214324745087</v>
          </cell>
          <cell r="AG337">
            <v>4.4745497097728704</v>
          </cell>
          <cell r="AH337">
            <v>3.6806779870712321</v>
          </cell>
          <cell r="AI337">
            <v>2.8868062643695938</v>
          </cell>
          <cell r="AJ337">
            <v>2.0929345416679546</v>
          </cell>
        </row>
        <row r="338">
          <cell r="D338" t="str">
            <v>Western IslesOther specialties</v>
          </cell>
          <cell r="E338" t="str">
            <v>X. Other specialties</v>
          </cell>
          <cell r="F338">
            <v>7</v>
          </cell>
          <cell r="G338">
            <v>6.8075883483000492</v>
          </cell>
          <cell r="H338">
            <v>6.6151766966000984</v>
          </cell>
          <cell r="I338">
            <v>6.4227650449001477</v>
          </cell>
          <cell r="J338">
            <v>6.2303533932001969</v>
          </cell>
          <cell r="K338">
            <v>6.0379417415002461</v>
          </cell>
          <cell r="L338">
            <v>5.8455300898002953</v>
          </cell>
          <cell r="M338">
            <v>5.6531184381003445</v>
          </cell>
          <cell r="N338">
            <v>5.4607067864003938</v>
          </cell>
          <cell r="O338">
            <v>5.268295134700443</v>
          </cell>
          <cell r="P338">
            <v>5.0758834830004922</v>
          </cell>
          <cell r="Q338">
            <v>4.8834718313005414</v>
          </cell>
          <cell r="R338">
            <v>4.6910601796005906</v>
          </cell>
          <cell r="S338">
            <v>4.5858120345454489</v>
          </cell>
          <cell r="T338">
            <v>4.4805638894903073</v>
          </cell>
          <cell r="U338">
            <v>4.3753157444351656</v>
          </cell>
          <cell r="V338">
            <v>4.2700675993800239</v>
          </cell>
          <cell r="W338">
            <v>4.1648194543248822</v>
          </cell>
          <cell r="X338">
            <v>4.0595713092697405</v>
          </cell>
          <cell r="Y338">
            <v>3.9543231642145988</v>
          </cell>
          <cell r="Z338">
            <v>3.8490750191594572</v>
          </cell>
          <cell r="AA338">
            <v>3.7438268741043155</v>
          </cell>
          <cell r="AB338">
            <v>3.6385787290491738</v>
          </cell>
          <cell r="AC338">
            <v>3.5333305839940321</v>
          </cell>
          <cell r="AD338">
            <v>3.4280824389388926</v>
          </cell>
          <cell r="AE338">
            <v>3.0311465775880735</v>
          </cell>
          <cell r="AF338">
            <v>2.6342107162372543</v>
          </cell>
          <cell r="AG338">
            <v>2.2372748548864352</v>
          </cell>
          <cell r="AH338">
            <v>1.840338993535616</v>
          </cell>
          <cell r="AI338">
            <v>1.4434031321847969</v>
          </cell>
          <cell r="AJ338">
            <v>1.0464672708339773</v>
          </cell>
        </row>
        <row r="339">
          <cell r="D339" t="str">
            <v>GJNHAll specialties</v>
          </cell>
          <cell r="E339" t="str">
            <v>A. All specialties</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row>
        <row r="340">
          <cell r="D340" t="str">
            <v>GJNHAnaesthetics</v>
          </cell>
          <cell r="E340" t="str">
            <v>B. Anaesthetics</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row>
        <row r="341">
          <cell r="D341" t="str">
            <v>GJNHCardiology</v>
          </cell>
          <cell r="E341" t="str">
            <v>C. Cardiology</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row>
        <row r="342">
          <cell r="D342" t="str">
            <v>GJNHDermatology</v>
          </cell>
          <cell r="E342" t="str">
            <v>D. Dermatology</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row>
        <row r="343">
          <cell r="D343" t="str">
            <v>GJNHDiabetes/Endocrinology</v>
          </cell>
          <cell r="E343" t="str">
            <v>E. Diabetes/Endocrinology</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row>
        <row r="344">
          <cell r="D344" t="str">
            <v>GJNHENT</v>
          </cell>
          <cell r="E344" t="str">
            <v>F. ENT</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row>
        <row r="345">
          <cell r="D345" t="str">
            <v>GJNHGastroenterology</v>
          </cell>
          <cell r="E345" t="str">
            <v>G. Gastroenterology</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row>
        <row r="346">
          <cell r="D346" t="str">
            <v>GJNHGeneral Medicine</v>
          </cell>
          <cell r="E346" t="str">
            <v>H. General Medicine</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row>
        <row r="347">
          <cell r="D347" t="str">
            <v>GJNHGeneral Surgery (inc Vascular)</v>
          </cell>
          <cell r="E347" t="str">
            <v>I. General Surgery (inc Vascular)</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row>
        <row r="348">
          <cell r="D348" t="str">
            <v>GJNHGynaecology</v>
          </cell>
          <cell r="E348" t="str">
            <v>J. Gynaecology</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row>
        <row r="349">
          <cell r="D349" t="str">
            <v>GJNHNeurology</v>
          </cell>
          <cell r="E349" t="str">
            <v>K. Neurology</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row>
        <row r="350">
          <cell r="D350" t="str">
            <v>GJNHNeurosurgery</v>
          </cell>
          <cell r="E350" t="str">
            <v>L. Neurosurgery</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row>
        <row r="351">
          <cell r="D351" t="str">
            <v>GJNHOphthalmology</v>
          </cell>
          <cell r="E351" t="str">
            <v>M. Ophthalmology</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row>
        <row r="352">
          <cell r="D352" t="str">
            <v>GJNHOral &amp; Maxillofacial Surgery</v>
          </cell>
          <cell r="E352" t="str">
            <v>N. Oral &amp; Maxillofacial Surgery</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row>
        <row r="353">
          <cell r="D353" t="str">
            <v>GJNHOral Surgery</v>
          </cell>
          <cell r="E353" t="str">
            <v>O. Oral Surgery</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row>
        <row r="354">
          <cell r="D354" t="str">
            <v>GJNHOrthodontics</v>
          </cell>
          <cell r="E354" t="str">
            <v>P. Orthodontics</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row>
        <row r="355">
          <cell r="D355" t="str">
            <v>GJNHPain Management</v>
          </cell>
          <cell r="E355" t="str">
            <v>Q. Pain Management</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row>
        <row r="356">
          <cell r="D356" t="str">
            <v>GJNHPlastic Surgery</v>
          </cell>
          <cell r="E356" t="str">
            <v>R. Plastic Surgery</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row>
        <row r="357">
          <cell r="D357" t="str">
            <v>GJNHRespiratory Medicine</v>
          </cell>
          <cell r="E357" t="str">
            <v>S. Respiratory Medicine</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row>
        <row r="358">
          <cell r="D358" t="str">
            <v>GJNHRestorative Dentistry</v>
          </cell>
          <cell r="E358" t="str">
            <v>T. Restorative Dentistry</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row>
        <row r="359">
          <cell r="D359" t="str">
            <v>GJNHRheumatology</v>
          </cell>
          <cell r="E359" t="str">
            <v>U. Rheumatology</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row>
        <row r="360">
          <cell r="D360" t="str">
            <v>GJNHTrauma &amp; Orthopaedics</v>
          </cell>
          <cell r="E360" t="str">
            <v>V. Trauma &amp; Orthopaedics</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row>
        <row r="361">
          <cell r="D361" t="str">
            <v>GJNHUrology</v>
          </cell>
          <cell r="E361" t="str">
            <v>W. Urology</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row>
        <row r="362">
          <cell r="D362" t="str">
            <v>GJNHOther specialties</v>
          </cell>
          <cell r="E362" t="str">
            <v>X. Other specialties</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row>
        <row r="363">
          <cell r="D363" t="str">
            <v>zAll BoardsAll specialties</v>
          </cell>
          <cell r="E363" t="str">
            <v>A. All specialties</v>
          </cell>
          <cell r="F363">
            <v>96993</v>
          </cell>
          <cell r="G363">
            <v>94326.916666666672</v>
          </cell>
          <cell r="H363">
            <v>91660.833333333343</v>
          </cell>
          <cell r="I363">
            <v>88994.750000000015</v>
          </cell>
          <cell r="J363">
            <v>86328.666666666686</v>
          </cell>
          <cell r="K363">
            <v>83662.583333333358</v>
          </cell>
          <cell r="L363">
            <v>80996.500000000029</v>
          </cell>
          <cell r="M363">
            <v>78330.416666666701</v>
          </cell>
          <cell r="N363">
            <v>75664.333333333372</v>
          </cell>
          <cell r="O363">
            <v>72998.250000000044</v>
          </cell>
          <cell r="P363">
            <v>70332.166666666715</v>
          </cell>
          <cell r="Q363">
            <v>67666.083333333387</v>
          </cell>
          <cell r="R363">
            <v>65000.000000000007</v>
          </cell>
          <cell r="S363">
            <v>63541.666666666672</v>
          </cell>
          <cell r="T363">
            <v>62083.333333333336</v>
          </cell>
          <cell r="U363">
            <v>60625</v>
          </cell>
          <cell r="V363">
            <v>59166.666666666664</v>
          </cell>
          <cell r="W363">
            <v>57708.333333333328</v>
          </cell>
          <cell r="X363">
            <v>56249.999999999993</v>
          </cell>
          <cell r="Y363">
            <v>54791.666666666657</v>
          </cell>
          <cell r="Z363">
            <v>53333.333333333321</v>
          </cell>
          <cell r="AA363">
            <v>51874.999999999985</v>
          </cell>
          <cell r="AB363">
            <v>50416.66666666665</v>
          </cell>
          <cell r="AC363">
            <v>48958.333333333314</v>
          </cell>
          <cell r="AD363">
            <v>47500</v>
          </cell>
          <cell r="AE363">
            <v>42000</v>
          </cell>
          <cell r="AF363">
            <v>36500</v>
          </cell>
          <cell r="AG363">
            <v>31000</v>
          </cell>
          <cell r="AH363">
            <v>25500</v>
          </cell>
          <cell r="AI363">
            <v>20000</v>
          </cell>
          <cell r="AJ363">
            <v>14499.999999999996</v>
          </cell>
        </row>
        <row r="364">
          <cell r="D364" t="str">
            <v>zAll BoardsAnaesthetics</v>
          </cell>
          <cell r="E364" t="str">
            <v>B. Anaesthetics</v>
          </cell>
          <cell r="F364">
            <v>75.122978479175302</v>
          </cell>
          <cell r="G364">
            <v>73.058044712061303</v>
          </cell>
          <cell r="H364">
            <v>70.993110944947304</v>
          </cell>
          <cell r="I364">
            <v>68.928177177833305</v>
          </cell>
          <cell r="J364">
            <v>66.863243410719306</v>
          </cell>
          <cell r="K364">
            <v>64.798309643605307</v>
          </cell>
          <cell r="L364">
            <v>62.733375876491309</v>
          </cell>
          <cell r="M364">
            <v>60.66844210937731</v>
          </cell>
          <cell r="N364">
            <v>58.603508342263311</v>
          </cell>
          <cell r="O364">
            <v>56.538574575149312</v>
          </cell>
          <cell r="P364">
            <v>54.473640808035313</v>
          </cell>
          <cell r="Q364">
            <v>52.408707040921314</v>
          </cell>
          <cell r="R364">
            <v>50.343773273807336</v>
          </cell>
          <cell r="S364">
            <v>49.214265540100122</v>
          </cell>
          <cell r="T364">
            <v>48.084757806392908</v>
          </cell>
          <cell r="U364">
            <v>46.955250072685693</v>
          </cell>
          <cell r="V364">
            <v>45.825742338978479</v>
          </cell>
          <cell r="W364">
            <v>44.696234605271265</v>
          </cell>
          <cell r="X364">
            <v>43.56672687156405</v>
          </cell>
          <cell r="Y364">
            <v>42.437219137856836</v>
          </cell>
          <cell r="Z364">
            <v>41.307711404149622</v>
          </cell>
          <cell r="AA364">
            <v>40.178203670442407</v>
          </cell>
          <cell r="AB364">
            <v>39.048695936735193</v>
          </cell>
          <cell r="AC364">
            <v>37.919188203027979</v>
          </cell>
          <cell r="AD364">
            <v>36.789680469320743</v>
          </cell>
          <cell r="AE364">
            <v>32.529822730767812</v>
          </cell>
          <cell r="AF364">
            <v>28.269964992214884</v>
          </cell>
          <cell r="AG364">
            <v>24.010107253661957</v>
          </cell>
          <cell r="AH364">
            <v>19.750249515109029</v>
          </cell>
          <cell r="AI364">
            <v>15.490391776556102</v>
          </cell>
          <cell r="AJ364">
            <v>11.230534038003171</v>
          </cell>
        </row>
        <row r="365">
          <cell r="D365" t="str">
            <v>zAll BoardsCardiology</v>
          </cell>
          <cell r="E365" t="str">
            <v>C. Cardiology</v>
          </cell>
          <cell r="F365">
            <v>960.2965269437525</v>
          </cell>
          <cell r="G365">
            <v>933.90049253361337</v>
          </cell>
          <cell r="H365">
            <v>907.50445812347425</v>
          </cell>
          <cell r="I365">
            <v>881.10842371333513</v>
          </cell>
          <cell r="J365">
            <v>854.71238930319601</v>
          </cell>
          <cell r="K365">
            <v>828.31635489305688</v>
          </cell>
          <cell r="L365">
            <v>801.92032048291776</v>
          </cell>
          <cell r="M365">
            <v>775.52428607277864</v>
          </cell>
          <cell r="N365">
            <v>749.12825166263951</v>
          </cell>
          <cell r="O365">
            <v>722.73221725250039</v>
          </cell>
          <cell r="P365">
            <v>696.33618284236127</v>
          </cell>
          <cell r="Q365">
            <v>669.94014843222214</v>
          </cell>
          <cell r="R365">
            <v>643.54411402208325</v>
          </cell>
          <cell r="S365">
            <v>629.10562428440835</v>
          </cell>
          <cell r="T365">
            <v>614.66713454673345</v>
          </cell>
          <cell r="U365">
            <v>600.22864480905855</v>
          </cell>
          <cell r="V365">
            <v>585.79015507138365</v>
          </cell>
          <cell r="W365">
            <v>571.35166533370875</v>
          </cell>
          <cell r="X365">
            <v>556.91317559603385</v>
          </cell>
          <cell r="Y365">
            <v>542.47468585835895</v>
          </cell>
          <cell r="Z365">
            <v>528.03619612068405</v>
          </cell>
          <cell r="AA365">
            <v>513.59770638300915</v>
          </cell>
          <cell r="AB365">
            <v>499.1592166453342</v>
          </cell>
          <cell r="AC365">
            <v>484.72072690765924</v>
          </cell>
          <cell r="AD365">
            <v>470.28223716998383</v>
          </cell>
          <cell r="AE365">
            <v>415.82850444503833</v>
          </cell>
          <cell r="AF365">
            <v>361.37477172009284</v>
          </cell>
          <cell r="AG365">
            <v>306.92103899514734</v>
          </cell>
          <cell r="AH365">
            <v>252.46730627020185</v>
          </cell>
          <cell r="AI365">
            <v>198.01357354525635</v>
          </cell>
          <cell r="AJ365">
            <v>143.55984082031082</v>
          </cell>
        </row>
        <row r="366">
          <cell r="D366" t="str">
            <v>zAll BoardsDermatology</v>
          </cell>
          <cell r="E366" t="str">
            <v>D. Dermatology</v>
          </cell>
          <cell r="F366">
            <v>10942.797157511686</v>
          </cell>
          <cell r="G366">
            <v>10642.00834675535</v>
          </cell>
          <cell r="H366">
            <v>10341.219535999015</v>
          </cell>
          <cell r="I366">
            <v>10040.430725242679</v>
          </cell>
          <cell r="J366">
            <v>9739.641914486343</v>
          </cell>
          <cell r="K366">
            <v>9438.8531037300072</v>
          </cell>
          <cell r="L366">
            <v>9138.0642929736714</v>
          </cell>
          <cell r="M366">
            <v>8837.2754822173356</v>
          </cell>
          <cell r="N366">
            <v>8536.4866714609998</v>
          </cell>
          <cell r="O366">
            <v>8235.697860704664</v>
          </cell>
          <cell r="P366">
            <v>7934.9090499483282</v>
          </cell>
          <cell r="Q366">
            <v>7634.1202391919924</v>
          </cell>
          <cell r="R366">
            <v>7333.3314284356566</v>
          </cell>
          <cell r="S366">
            <v>7168.8015566438307</v>
          </cell>
          <cell r="T366">
            <v>7004.2716848520049</v>
          </cell>
          <cell r="U366">
            <v>6839.7418130601791</v>
          </cell>
          <cell r="V366">
            <v>6675.2119412683533</v>
          </cell>
          <cell r="W366">
            <v>6510.6820694765274</v>
          </cell>
          <cell r="X366">
            <v>6346.1521976847016</v>
          </cell>
          <cell r="Y366">
            <v>6181.6223258928758</v>
          </cell>
          <cell r="Z366">
            <v>6017.09245410105</v>
          </cell>
          <cell r="AA366">
            <v>5852.5625823092241</v>
          </cell>
          <cell r="AB366">
            <v>5688.0327105173983</v>
          </cell>
          <cell r="AC366">
            <v>5523.5028387255725</v>
          </cell>
          <cell r="AD366">
            <v>5358.9729669337485</v>
          </cell>
          <cell r="AE366">
            <v>4738.4603076045778</v>
          </cell>
          <cell r="AF366">
            <v>4117.9476482754071</v>
          </cell>
          <cell r="AG366">
            <v>3497.434988946236</v>
          </cell>
          <cell r="AH366">
            <v>2876.9223296170649</v>
          </cell>
          <cell r="AI366">
            <v>2256.4096702878937</v>
          </cell>
          <cell r="AJ366">
            <v>1635.8970109587228</v>
          </cell>
        </row>
        <row r="367">
          <cell r="D367" t="str">
            <v>zAll BoardsDiabetes/Endocrinology</v>
          </cell>
          <cell r="E367" t="str">
            <v>E. Diabetes/Endocrinology</v>
          </cell>
          <cell r="F367">
            <v>1596.1962814006004</v>
          </cell>
          <cell r="G367">
            <v>1552.321029551799</v>
          </cell>
          <cell r="H367">
            <v>1508.4457777029977</v>
          </cell>
          <cell r="I367">
            <v>1464.5705258541964</v>
          </cell>
          <cell r="J367">
            <v>1420.695274005395</v>
          </cell>
          <cell r="K367">
            <v>1376.8200221565937</v>
          </cell>
          <cell r="L367">
            <v>1332.9447703077924</v>
          </cell>
          <cell r="M367">
            <v>1289.0695184589911</v>
          </cell>
          <cell r="N367">
            <v>1245.1942666101897</v>
          </cell>
          <cell r="O367">
            <v>1201.3190147613884</v>
          </cell>
          <cell r="P367">
            <v>1157.4437629125871</v>
          </cell>
          <cell r="Q367">
            <v>1113.5685110637858</v>
          </cell>
          <cell r="R367">
            <v>1069.6932592149849</v>
          </cell>
          <cell r="S367">
            <v>1045.6937309633665</v>
          </cell>
          <cell r="T367">
            <v>1021.6942027117483</v>
          </cell>
          <cell r="U367">
            <v>997.69467446013005</v>
          </cell>
          <cell r="V367">
            <v>973.6951462085118</v>
          </cell>
          <cell r="W367">
            <v>949.69561795689356</v>
          </cell>
          <cell r="X367">
            <v>925.69608970527531</v>
          </cell>
          <cell r="Y367">
            <v>901.69656145365707</v>
          </cell>
          <cell r="Z367">
            <v>877.69703320203882</v>
          </cell>
          <cell r="AA367">
            <v>853.69750495042058</v>
          </cell>
          <cell r="AB367">
            <v>829.69797669880234</v>
          </cell>
          <cell r="AC367">
            <v>805.69844844718409</v>
          </cell>
          <cell r="AD367">
            <v>781.69892019556585</v>
          </cell>
          <cell r="AE367">
            <v>691.18641364660562</v>
          </cell>
          <cell r="AF367">
            <v>600.67390709764538</v>
          </cell>
          <cell r="AG367">
            <v>510.16140054868509</v>
          </cell>
          <cell r="AH367">
            <v>419.64889399972481</v>
          </cell>
          <cell r="AI367">
            <v>329.13638745076452</v>
          </cell>
          <cell r="AJ367">
            <v>238.62388090180423</v>
          </cell>
        </row>
        <row r="368">
          <cell r="D368" t="str">
            <v>zAll BoardsENT</v>
          </cell>
          <cell r="E368" t="str">
            <v>F. ENT</v>
          </cell>
          <cell r="F368">
            <v>11034.707538491044</v>
          </cell>
          <cell r="G368">
            <v>10731.392352275763</v>
          </cell>
          <cell r="H368">
            <v>10428.077166060482</v>
          </cell>
          <cell r="I368">
            <v>10124.761979845201</v>
          </cell>
          <cell r="J368">
            <v>9821.4467936299206</v>
          </cell>
          <cell r="K368">
            <v>9518.1316074146398</v>
          </cell>
          <cell r="L368">
            <v>9214.816421199359</v>
          </cell>
          <cell r="M368">
            <v>8911.5012349840781</v>
          </cell>
          <cell r="N368">
            <v>8608.1860487687973</v>
          </cell>
          <cell r="O368">
            <v>8304.8708625535164</v>
          </cell>
          <cell r="P368">
            <v>8001.5556763382365</v>
          </cell>
          <cell r="Q368">
            <v>7698.2404901229565</v>
          </cell>
          <cell r="R368">
            <v>7394.925303907683</v>
          </cell>
          <cell r="S368">
            <v>7229.0135182430877</v>
          </cell>
          <cell r="T368">
            <v>7063.1017325784924</v>
          </cell>
          <cell r="U368">
            <v>6897.1899469138971</v>
          </cell>
          <cell r="V368">
            <v>6731.2781612493018</v>
          </cell>
          <cell r="W368">
            <v>6565.3663755847065</v>
          </cell>
          <cell r="X368">
            <v>6399.4545899201112</v>
          </cell>
          <cell r="Y368">
            <v>6233.5428042555159</v>
          </cell>
          <cell r="Z368">
            <v>6067.6310185909206</v>
          </cell>
          <cell r="AA368">
            <v>5901.7192329263253</v>
          </cell>
          <cell r="AB368">
            <v>5735.80744726173</v>
          </cell>
          <cell r="AC368">
            <v>5569.8956615971347</v>
          </cell>
          <cell r="AD368">
            <v>5403.9838759325376</v>
          </cell>
          <cell r="AE368">
            <v>4778.2594271403486</v>
          </cell>
          <cell r="AF368">
            <v>4152.5349783481597</v>
          </cell>
          <cell r="AG368">
            <v>3526.8105295559712</v>
          </cell>
          <cell r="AH368">
            <v>2901.0860807637828</v>
          </cell>
          <cell r="AI368">
            <v>2275.3616319715943</v>
          </cell>
          <cell r="AJ368">
            <v>1649.6371831794056</v>
          </cell>
        </row>
        <row r="369">
          <cell r="D369" t="str">
            <v>zAll BoardsGastroenterology</v>
          </cell>
          <cell r="E369" t="str">
            <v>G. Gastroenterology</v>
          </cell>
          <cell r="F369">
            <v>6342.7724822726423</v>
          </cell>
          <cell r="G369">
            <v>6168.4262923196311</v>
          </cell>
          <cell r="H369">
            <v>5994.0801023666199</v>
          </cell>
          <cell r="I369">
            <v>5819.7339124136088</v>
          </cell>
          <cell r="J369">
            <v>5645.3877224605976</v>
          </cell>
          <cell r="K369">
            <v>5471.0415325075865</v>
          </cell>
          <cell r="L369">
            <v>5296.6953425545753</v>
          </cell>
          <cell r="M369">
            <v>5122.3491526015641</v>
          </cell>
          <cell r="N369">
            <v>4948.002962648553</v>
          </cell>
          <cell r="O369">
            <v>4773.6567726955418</v>
          </cell>
          <cell r="P369">
            <v>4599.3105827425306</v>
          </cell>
          <cell r="Q369">
            <v>4424.9643927895195</v>
          </cell>
          <cell r="R369">
            <v>4250.618202836512</v>
          </cell>
          <cell r="S369">
            <v>4155.2517687985128</v>
          </cell>
          <cell r="T369">
            <v>4059.8853347605141</v>
          </cell>
          <cell r="U369">
            <v>3964.5189007225154</v>
          </cell>
          <cell r="V369">
            <v>3869.1524666845166</v>
          </cell>
          <cell r="W369">
            <v>3773.7860326465179</v>
          </cell>
          <cell r="X369">
            <v>3678.4195986085192</v>
          </cell>
          <cell r="Y369">
            <v>3583.0531645705205</v>
          </cell>
          <cell r="Z369">
            <v>3487.6867305325218</v>
          </cell>
          <cell r="AA369">
            <v>3392.3202964945231</v>
          </cell>
          <cell r="AB369">
            <v>3296.9538624565243</v>
          </cell>
          <cell r="AC369">
            <v>3201.5874284185256</v>
          </cell>
          <cell r="AD369">
            <v>3106.2209943805274</v>
          </cell>
          <cell r="AE369">
            <v>2746.5533002943612</v>
          </cell>
          <cell r="AF369">
            <v>2386.885606208195</v>
          </cell>
          <cell r="AG369">
            <v>2027.2179121220286</v>
          </cell>
          <cell r="AH369">
            <v>1667.5502180358621</v>
          </cell>
          <cell r="AI369">
            <v>1307.8825239496957</v>
          </cell>
          <cell r="AJ369">
            <v>948.21482986352919</v>
          </cell>
        </row>
        <row r="370">
          <cell r="D370" t="str">
            <v>zAll BoardsGeneral Medicine</v>
          </cell>
          <cell r="E370" t="str">
            <v>H. General Medicine</v>
          </cell>
          <cell r="F370">
            <v>648.38290200257484</v>
          </cell>
          <cell r="G370">
            <v>630.56055555852868</v>
          </cell>
          <cell r="H370">
            <v>612.73820911448252</v>
          </cell>
          <cell r="I370">
            <v>594.91586267043635</v>
          </cell>
          <cell r="J370">
            <v>577.09351622639019</v>
          </cell>
          <cell r="K370">
            <v>559.27116978234403</v>
          </cell>
          <cell r="L370">
            <v>541.44882333829787</v>
          </cell>
          <cell r="M370">
            <v>523.62647689425171</v>
          </cell>
          <cell r="N370">
            <v>505.80413045020561</v>
          </cell>
          <cell r="O370">
            <v>487.9817840061595</v>
          </cell>
          <cell r="P370">
            <v>470.1594375621134</v>
          </cell>
          <cell r="Q370">
            <v>452.33709111806729</v>
          </cell>
          <cell r="R370">
            <v>434.51474467402153</v>
          </cell>
          <cell r="S370">
            <v>424.76601642813</v>
          </cell>
          <cell r="T370">
            <v>415.01728818223847</v>
          </cell>
          <cell r="U370">
            <v>405.26855993634695</v>
          </cell>
          <cell r="V370">
            <v>395.51983169045542</v>
          </cell>
          <cell r="W370">
            <v>385.77110344456389</v>
          </cell>
          <cell r="X370">
            <v>376.02237519867236</v>
          </cell>
          <cell r="Y370">
            <v>366.27364695278084</v>
          </cell>
          <cell r="Z370">
            <v>356.52491870688931</v>
          </cell>
          <cell r="AA370">
            <v>346.77619046099778</v>
          </cell>
          <cell r="AB370">
            <v>337.02746221510625</v>
          </cell>
          <cell r="AC370">
            <v>327.27873396921473</v>
          </cell>
          <cell r="AD370">
            <v>317.53000572332337</v>
          </cell>
          <cell r="AE370">
            <v>280.76337348167539</v>
          </cell>
          <cell r="AF370">
            <v>243.9967412400274</v>
          </cell>
          <cell r="AG370">
            <v>207.23010899837942</v>
          </cell>
          <cell r="AH370">
            <v>170.46347675673144</v>
          </cell>
          <cell r="AI370">
            <v>133.69684451508346</v>
          </cell>
          <cell r="AJ370">
            <v>96.930212273435529</v>
          </cell>
        </row>
        <row r="371">
          <cell r="D371" t="str">
            <v>zAll BoardsGeneral Surgery (inc Vascular)</v>
          </cell>
          <cell r="E371" t="str">
            <v>I. General Surgery (inc Vascular)</v>
          </cell>
          <cell r="F371">
            <v>8543.4233044935936</v>
          </cell>
          <cell r="G371">
            <v>8308.5869917522414</v>
          </cell>
          <cell r="H371">
            <v>8073.7506790108891</v>
          </cell>
          <cell r="I371">
            <v>7838.9143662695369</v>
          </cell>
          <cell r="J371">
            <v>7604.0780535281847</v>
          </cell>
          <cell r="K371">
            <v>7369.2417407868325</v>
          </cell>
          <cell r="L371">
            <v>7134.4054280454802</v>
          </cell>
          <cell r="M371">
            <v>6899.569115304128</v>
          </cell>
          <cell r="N371">
            <v>6664.7328025627758</v>
          </cell>
          <cell r="O371">
            <v>6429.8964898214235</v>
          </cell>
          <cell r="P371">
            <v>6195.0601770800713</v>
          </cell>
          <cell r="Q371">
            <v>5960.2238643387191</v>
          </cell>
          <cell r="R371">
            <v>5725.3875515973696</v>
          </cell>
          <cell r="S371">
            <v>5596.9333437089672</v>
          </cell>
          <cell r="T371">
            <v>5468.4791358205648</v>
          </cell>
          <cell r="U371">
            <v>5340.0249279321624</v>
          </cell>
          <cell r="V371">
            <v>5211.57072004376</v>
          </cell>
          <cell r="W371">
            <v>5083.1165121553577</v>
          </cell>
          <cell r="X371">
            <v>4954.6623042669553</v>
          </cell>
          <cell r="Y371">
            <v>4826.2080963785529</v>
          </cell>
          <cell r="Z371">
            <v>4697.7538884901505</v>
          </cell>
          <cell r="AA371">
            <v>4569.2996806017482</v>
          </cell>
          <cell r="AB371">
            <v>4440.8454727133458</v>
          </cell>
          <cell r="AC371">
            <v>4312.3912648249434</v>
          </cell>
          <cell r="AD371">
            <v>4183.9370569365383</v>
          </cell>
          <cell r="AE371">
            <v>3699.4811871859915</v>
          </cell>
          <cell r="AF371">
            <v>3215.0253174354448</v>
          </cell>
          <cell r="AG371">
            <v>2730.569447684898</v>
          </cell>
          <cell r="AH371">
            <v>2246.1135779343513</v>
          </cell>
          <cell r="AI371">
            <v>1761.6577081838047</v>
          </cell>
          <cell r="AJ371">
            <v>1277.2018384332589</v>
          </cell>
        </row>
        <row r="372">
          <cell r="D372" t="str">
            <v>zAll BoardsGynaecology</v>
          </cell>
          <cell r="E372" t="str">
            <v>J. Gynaecology</v>
          </cell>
          <cell r="F372">
            <v>3116.8015744774493</v>
          </cell>
          <cell r="G372">
            <v>3031.1288689108474</v>
          </cell>
          <cell r="H372">
            <v>2945.4561633442454</v>
          </cell>
          <cell r="I372">
            <v>2859.7834577776434</v>
          </cell>
          <cell r="J372">
            <v>2774.1107522110415</v>
          </cell>
          <cell r="K372">
            <v>2688.4380466444395</v>
          </cell>
          <cell r="L372">
            <v>2602.7653410778375</v>
          </cell>
          <cell r="M372">
            <v>2517.0926355112356</v>
          </cell>
          <cell r="N372">
            <v>2431.4199299446336</v>
          </cell>
          <cell r="O372">
            <v>2345.7472243780317</v>
          </cell>
          <cell r="P372">
            <v>2260.0745188114297</v>
          </cell>
          <cell r="Q372">
            <v>2174.4018132448277</v>
          </cell>
          <cell r="R372">
            <v>2088.7291076782267</v>
          </cell>
          <cell r="S372">
            <v>2041.8665956469845</v>
          </cell>
          <cell r="T372">
            <v>1995.0040836157423</v>
          </cell>
          <cell r="U372">
            <v>1948.1415715845001</v>
          </cell>
          <cell r="V372">
            <v>1901.2790595532579</v>
          </cell>
          <cell r="W372">
            <v>1854.4165475220157</v>
          </cell>
          <cell r="X372">
            <v>1807.5540354907735</v>
          </cell>
          <cell r="Y372">
            <v>1760.6915234595313</v>
          </cell>
          <cell r="Z372">
            <v>1713.829011428289</v>
          </cell>
          <cell r="AA372">
            <v>1666.9664993970468</v>
          </cell>
          <cell r="AB372">
            <v>1620.1039873658046</v>
          </cell>
          <cell r="AC372">
            <v>1573.2414753345624</v>
          </cell>
          <cell r="AD372">
            <v>1526.3789633033193</v>
          </cell>
          <cell r="AE372">
            <v>1349.640346499777</v>
          </cell>
          <cell r="AF372">
            <v>1172.9017296962347</v>
          </cell>
          <cell r="AG372">
            <v>996.16311289269242</v>
          </cell>
          <cell r="AH372">
            <v>819.42449608915013</v>
          </cell>
          <cell r="AI372">
            <v>642.68587928560783</v>
          </cell>
          <cell r="AJ372">
            <v>465.94726248206575</v>
          </cell>
        </row>
        <row r="373">
          <cell r="D373" t="str">
            <v>zAll BoardsNeurology</v>
          </cell>
          <cell r="E373" t="str">
            <v>K. Neurology</v>
          </cell>
          <cell r="F373">
            <v>6480.1405220093693</v>
          </cell>
          <cell r="G373">
            <v>6302.0184447111405</v>
          </cell>
          <cell r="H373">
            <v>6123.8963674129118</v>
          </cell>
          <cell r="I373">
            <v>5945.774290114683</v>
          </cell>
          <cell r="J373">
            <v>5767.6522128164543</v>
          </cell>
          <cell r="K373">
            <v>5589.5301355182255</v>
          </cell>
          <cell r="L373">
            <v>5411.4080582199967</v>
          </cell>
          <cell r="M373">
            <v>5233.285980921768</v>
          </cell>
          <cell r="N373">
            <v>5055.1639036235392</v>
          </cell>
          <cell r="O373">
            <v>4877.0418263253105</v>
          </cell>
          <cell r="P373">
            <v>4698.9197490270817</v>
          </cell>
          <cell r="Q373">
            <v>4520.7976717288529</v>
          </cell>
          <cell r="R373">
            <v>4342.6755944306187</v>
          </cell>
          <cell r="S373">
            <v>4245.2437701965982</v>
          </cell>
          <cell r="T373">
            <v>4147.8119459625777</v>
          </cell>
          <cell r="U373">
            <v>4050.3801217285572</v>
          </cell>
          <cell r="V373">
            <v>3952.9482974945367</v>
          </cell>
          <cell r="W373">
            <v>3855.5164732605162</v>
          </cell>
          <cell r="X373">
            <v>3758.0846490264958</v>
          </cell>
          <cell r="Y373">
            <v>3660.6528247924753</v>
          </cell>
          <cell r="Z373">
            <v>3563.2210005584548</v>
          </cell>
          <cell r="AA373">
            <v>3465.7891763244343</v>
          </cell>
          <cell r="AB373">
            <v>3368.3573520904138</v>
          </cell>
          <cell r="AC373">
            <v>3270.9255278563933</v>
          </cell>
          <cell r="AD373">
            <v>3173.4937036223751</v>
          </cell>
          <cell r="AE373">
            <v>2806.0365379397845</v>
          </cell>
          <cell r="AF373">
            <v>2438.5793722571934</v>
          </cell>
          <cell r="AG373">
            <v>2071.1222065746024</v>
          </cell>
          <cell r="AH373">
            <v>1703.6650408920116</v>
          </cell>
          <cell r="AI373">
            <v>1336.2078752094208</v>
          </cell>
          <cell r="AJ373">
            <v>968.75070952683006</v>
          </cell>
        </row>
        <row r="374">
          <cell r="D374" t="str">
            <v>zAll BoardsNeurosurgery</v>
          </cell>
          <cell r="E374" t="str">
            <v>L. Neurosurgery</v>
          </cell>
          <cell r="F374">
            <v>1887.8525676418399</v>
          </cell>
          <cell r="G374">
            <v>1835.9604489695598</v>
          </cell>
          <cell r="H374">
            <v>1784.0683302972798</v>
          </cell>
          <cell r="I374">
            <v>1732.1762116249997</v>
          </cell>
          <cell r="J374">
            <v>1680.2840929527197</v>
          </cell>
          <cell r="K374">
            <v>1628.3919742804396</v>
          </cell>
          <cell r="L374">
            <v>1576.4998556081596</v>
          </cell>
          <cell r="M374">
            <v>1524.6077369358795</v>
          </cell>
          <cell r="N374">
            <v>1472.7156182635995</v>
          </cell>
          <cell r="O374">
            <v>1420.8234995913194</v>
          </cell>
          <cell r="P374">
            <v>1368.9313809190394</v>
          </cell>
          <cell r="Q374">
            <v>1317.0392622467593</v>
          </cell>
          <cell r="R374">
            <v>1265.1471435744807</v>
          </cell>
          <cell r="S374">
            <v>1236.762432019925</v>
          </cell>
          <cell r="T374">
            <v>1208.3777204653693</v>
          </cell>
          <cell r="U374">
            <v>1179.9930089108136</v>
          </cell>
          <cell r="V374">
            <v>1151.6082973562579</v>
          </cell>
          <cell r="W374">
            <v>1123.2235858017023</v>
          </cell>
          <cell r="X374">
            <v>1094.8388742471466</v>
          </cell>
          <cell r="Y374">
            <v>1066.4541626925909</v>
          </cell>
          <cell r="Z374">
            <v>1038.0694511380352</v>
          </cell>
          <cell r="AA374">
            <v>1009.6847395834795</v>
          </cell>
          <cell r="AB374">
            <v>981.30002802892386</v>
          </cell>
          <cell r="AC374">
            <v>952.91531647436818</v>
          </cell>
          <cell r="AD374">
            <v>924.53060491981273</v>
          </cell>
          <cell r="AE374">
            <v>817.47969277120285</v>
          </cell>
          <cell r="AF374">
            <v>710.42878062259297</v>
          </cell>
          <cell r="AG374">
            <v>603.37786847398309</v>
          </cell>
          <cell r="AH374">
            <v>496.32695632537315</v>
          </cell>
          <cell r="AI374">
            <v>389.27604417676321</v>
          </cell>
          <cell r="AJ374">
            <v>282.22513202815327</v>
          </cell>
        </row>
        <row r="375">
          <cell r="D375" t="str">
            <v>zAll BoardsOphthalmology</v>
          </cell>
          <cell r="E375" t="str">
            <v>M. Ophthalmology</v>
          </cell>
          <cell r="F375">
            <v>10042.326946035771</v>
          </cell>
          <cell r="G375">
            <v>9766.2897010932484</v>
          </cell>
          <cell r="H375">
            <v>9490.2524561507253</v>
          </cell>
          <cell r="I375">
            <v>9214.2152112082022</v>
          </cell>
          <cell r="J375">
            <v>8938.1779662656791</v>
          </cell>
          <cell r="K375">
            <v>8662.140721323156</v>
          </cell>
          <cell r="L375">
            <v>8386.1034763806329</v>
          </cell>
          <cell r="M375">
            <v>8110.0662314381088</v>
          </cell>
          <cell r="N375">
            <v>7834.0289864955848</v>
          </cell>
          <cell r="O375">
            <v>7557.9917415530608</v>
          </cell>
          <cell r="P375">
            <v>7281.9544966105368</v>
          </cell>
          <cell r="Q375">
            <v>7005.9172516680128</v>
          </cell>
          <cell r="R375">
            <v>6729.8800067254879</v>
          </cell>
          <cell r="S375">
            <v>6578.8891091386977</v>
          </cell>
          <cell r="T375">
            <v>6427.8982115519075</v>
          </cell>
          <cell r="U375">
            <v>6276.9073139651173</v>
          </cell>
          <cell r="V375">
            <v>6125.9164163783271</v>
          </cell>
          <cell r="W375">
            <v>5974.9255187915369</v>
          </cell>
          <cell r="X375">
            <v>5823.9346212047467</v>
          </cell>
          <cell r="Y375">
            <v>5672.9437236179565</v>
          </cell>
          <cell r="Z375">
            <v>5521.9528260311663</v>
          </cell>
          <cell r="AA375">
            <v>5370.9619284443761</v>
          </cell>
          <cell r="AB375">
            <v>5219.9710308575859</v>
          </cell>
          <cell r="AC375">
            <v>5068.9801332707957</v>
          </cell>
          <cell r="AD375">
            <v>4917.9892356840101</v>
          </cell>
          <cell r="AE375">
            <v>4348.537850499546</v>
          </cell>
          <cell r="AF375">
            <v>3779.0864653150816</v>
          </cell>
          <cell r="AG375">
            <v>3209.6350801306171</v>
          </cell>
          <cell r="AH375">
            <v>2640.1836949461526</v>
          </cell>
          <cell r="AI375">
            <v>2070.7323097616882</v>
          </cell>
          <cell r="AJ375">
            <v>1501.2809245772235</v>
          </cell>
        </row>
        <row r="376">
          <cell r="D376" t="str">
            <v>zAll BoardsOral &amp; Maxillofacial Surgery</v>
          </cell>
          <cell r="E376" t="str">
            <v>N. Oral &amp; Maxillofacial Surgery</v>
          </cell>
          <cell r="F376">
            <v>3283.922227017556</v>
          </cell>
          <cell r="G376">
            <v>3193.6558127668945</v>
          </cell>
          <cell r="H376">
            <v>3103.3893985162331</v>
          </cell>
          <cell r="I376">
            <v>3013.1229842655716</v>
          </cell>
          <cell r="J376">
            <v>2922.8565700149102</v>
          </cell>
          <cell r="K376">
            <v>2832.5901557642487</v>
          </cell>
          <cell r="L376">
            <v>2742.3237415135873</v>
          </cell>
          <cell r="M376">
            <v>2652.0573272629258</v>
          </cell>
          <cell r="N376">
            <v>2561.7909130122644</v>
          </cell>
          <cell r="O376">
            <v>2471.5244987616029</v>
          </cell>
          <cell r="P376">
            <v>2381.2580845109414</v>
          </cell>
          <cell r="Q376">
            <v>2290.99167026028</v>
          </cell>
          <cell r="R376">
            <v>2200.7252560096208</v>
          </cell>
          <cell r="S376">
            <v>2151.3500098811996</v>
          </cell>
          <cell r="T376">
            <v>2101.9747637527785</v>
          </cell>
          <cell r="U376">
            <v>2052.5995176243573</v>
          </cell>
          <cell r="V376">
            <v>2003.2242714959364</v>
          </cell>
          <cell r="W376">
            <v>1953.8490253675154</v>
          </cell>
          <cell r="X376">
            <v>1904.4737792390945</v>
          </cell>
          <cell r="Y376">
            <v>1855.0985331106735</v>
          </cell>
          <cell r="Z376">
            <v>1805.7232869822526</v>
          </cell>
          <cell r="AA376">
            <v>1756.3480408538317</v>
          </cell>
          <cell r="AB376">
            <v>1706.9727947254107</v>
          </cell>
          <cell r="AC376">
            <v>1657.5975485969898</v>
          </cell>
          <cell r="AD376">
            <v>1608.2223024685691</v>
          </cell>
          <cell r="AE376">
            <v>1422.0070884985241</v>
          </cell>
          <cell r="AF376">
            <v>1235.7918745284792</v>
          </cell>
          <cell r="AG376">
            <v>1049.5766605584342</v>
          </cell>
          <cell r="AH376">
            <v>863.36144658838941</v>
          </cell>
          <cell r="AI376">
            <v>677.14623261834458</v>
          </cell>
          <cell r="AJ376">
            <v>490.93101864829987</v>
          </cell>
        </row>
        <row r="377">
          <cell r="D377" t="str">
            <v>zAll BoardsOral Surgery</v>
          </cell>
          <cell r="E377" t="str">
            <v>O. Oral Surgery</v>
          </cell>
          <cell r="F377">
            <v>614.39795560063988</v>
          </cell>
          <cell r="G377">
            <v>597.5097662523267</v>
          </cell>
          <cell r="H377">
            <v>580.62157690401352</v>
          </cell>
          <cell r="I377">
            <v>563.73338755570035</v>
          </cell>
          <cell r="J377">
            <v>546.84519820738717</v>
          </cell>
          <cell r="K377">
            <v>529.95700885907399</v>
          </cell>
          <cell r="L377">
            <v>513.06881951076082</v>
          </cell>
          <cell r="M377">
            <v>496.18063016244764</v>
          </cell>
          <cell r="N377">
            <v>479.29244081413447</v>
          </cell>
          <cell r="O377">
            <v>462.40425146582129</v>
          </cell>
          <cell r="P377">
            <v>445.51606211750811</v>
          </cell>
          <cell r="Q377">
            <v>428.62787276919494</v>
          </cell>
          <cell r="R377">
            <v>411.73968342088187</v>
          </cell>
          <cell r="S377">
            <v>402.5019341133621</v>
          </cell>
          <cell r="T377">
            <v>393.26418480584232</v>
          </cell>
          <cell r="U377">
            <v>384.02643549832254</v>
          </cell>
          <cell r="V377">
            <v>374.78868619080276</v>
          </cell>
          <cell r="W377">
            <v>365.55093688328299</v>
          </cell>
          <cell r="X377">
            <v>356.31318757576321</v>
          </cell>
          <cell r="Y377">
            <v>347.07543826824343</v>
          </cell>
          <cell r="Z377">
            <v>337.83768896072365</v>
          </cell>
          <cell r="AA377">
            <v>328.59993965320388</v>
          </cell>
          <cell r="AB377">
            <v>319.3621903456841</v>
          </cell>
          <cell r="AC377">
            <v>310.12444103816432</v>
          </cell>
          <cell r="AD377">
            <v>300.88669173064443</v>
          </cell>
          <cell r="AE377">
            <v>266.0471800565698</v>
          </cell>
          <cell r="AF377">
            <v>231.20766838249517</v>
          </cell>
          <cell r="AG377">
            <v>196.36815670842054</v>
          </cell>
          <cell r="AH377">
            <v>161.52864503434591</v>
          </cell>
          <cell r="AI377">
            <v>126.68913336027128</v>
          </cell>
          <cell r="AJ377">
            <v>91.849621686196684</v>
          </cell>
        </row>
        <row r="378">
          <cell r="D378" t="str">
            <v>zAll BoardsOrthodontics</v>
          </cell>
          <cell r="E378" t="str">
            <v>P. Orthodontics</v>
          </cell>
          <cell r="F378">
            <v>339.49490850922712</v>
          </cell>
          <cell r="G378">
            <v>330.16308335351511</v>
          </cell>
          <cell r="H378">
            <v>320.83125819780309</v>
          </cell>
          <cell r="I378">
            <v>311.49943304209108</v>
          </cell>
          <cell r="J378">
            <v>302.16760788637907</v>
          </cell>
          <cell r="K378">
            <v>292.83578273066706</v>
          </cell>
          <cell r="L378">
            <v>283.50395757495505</v>
          </cell>
          <cell r="M378">
            <v>274.17213241924304</v>
          </cell>
          <cell r="N378">
            <v>264.84030726353103</v>
          </cell>
          <cell r="O378">
            <v>255.50848210781902</v>
          </cell>
          <cell r="P378">
            <v>246.17665695210701</v>
          </cell>
          <cell r="Q378">
            <v>236.844831796395</v>
          </cell>
          <cell r="R378">
            <v>227.51300664068299</v>
          </cell>
          <cell r="S378">
            <v>222.40854815835996</v>
          </cell>
          <cell r="T378">
            <v>217.30408967603694</v>
          </cell>
          <cell r="U378">
            <v>212.19963119371391</v>
          </cell>
          <cell r="V378">
            <v>207.09517271139089</v>
          </cell>
          <cell r="W378">
            <v>201.99071422906786</v>
          </cell>
          <cell r="X378">
            <v>196.88625574674484</v>
          </cell>
          <cell r="Y378">
            <v>191.78179726442181</v>
          </cell>
          <cell r="Z378">
            <v>186.67733878209879</v>
          </cell>
          <cell r="AA378">
            <v>181.57288029977576</v>
          </cell>
          <cell r="AB378">
            <v>176.46842181745274</v>
          </cell>
          <cell r="AC378">
            <v>171.36396333512971</v>
          </cell>
          <cell r="AD378">
            <v>166.25950485280677</v>
          </cell>
          <cell r="AE378">
            <v>147.00840429090283</v>
          </cell>
          <cell r="AF378">
            <v>127.75730372899889</v>
          </cell>
          <cell r="AG378">
            <v>108.50620316709495</v>
          </cell>
          <cell r="AH378">
            <v>89.255102605191013</v>
          </cell>
          <cell r="AI378">
            <v>70.004002043287073</v>
          </cell>
          <cell r="AJ378">
            <v>50.752901481383105</v>
          </cell>
        </row>
        <row r="379">
          <cell r="D379" t="str">
            <v>zAll BoardsPain Management</v>
          </cell>
          <cell r="E379" t="str">
            <v>Q. Pain Management</v>
          </cell>
          <cell r="F379">
            <v>1326</v>
          </cell>
          <cell r="G379">
            <v>1289.5517356922664</v>
          </cell>
          <cell r="H379">
            <v>1253.1034713845329</v>
          </cell>
          <cell r="I379">
            <v>1216.6552070767993</v>
          </cell>
          <cell r="J379">
            <v>1180.2069427690658</v>
          </cell>
          <cell r="K379">
            <v>1143.7586784613322</v>
          </cell>
          <cell r="L379">
            <v>1107.3104141535987</v>
          </cell>
          <cell r="M379">
            <v>1070.8621498458651</v>
          </cell>
          <cell r="N379">
            <v>1034.4138855381316</v>
          </cell>
          <cell r="O379">
            <v>997.96562123039803</v>
          </cell>
          <cell r="P379">
            <v>961.51735692266448</v>
          </cell>
          <cell r="Q379">
            <v>925.06909261493092</v>
          </cell>
          <cell r="R379">
            <v>888.62082830719748</v>
          </cell>
          <cell r="S379">
            <v>868.68382254389496</v>
          </cell>
          <cell r="T379">
            <v>848.74681678059244</v>
          </cell>
          <cell r="U379">
            <v>828.80981101728992</v>
          </cell>
          <cell r="V379">
            <v>808.87280525398739</v>
          </cell>
          <cell r="W379">
            <v>788.93579949068487</v>
          </cell>
          <cell r="X379">
            <v>768.99879372738235</v>
          </cell>
          <cell r="Y379">
            <v>749.06178796407983</v>
          </cell>
          <cell r="Z379">
            <v>729.1247822007773</v>
          </cell>
          <cell r="AA379">
            <v>709.18777643747478</v>
          </cell>
          <cell r="AB379">
            <v>689.25077067417226</v>
          </cell>
          <cell r="AC379">
            <v>669.31376491086974</v>
          </cell>
          <cell r="AD379">
            <v>649.37675914756733</v>
          </cell>
          <cell r="AE379">
            <v>574.18576598311211</v>
          </cell>
          <cell r="AF379">
            <v>498.99477281865694</v>
          </cell>
          <cell r="AG379">
            <v>423.80377965420178</v>
          </cell>
          <cell r="AH379">
            <v>348.61278648974661</v>
          </cell>
          <cell r="AI379">
            <v>273.42179332529145</v>
          </cell>
          <cell r="AJ379">
            <v>198.23080016083628</v>
          </cell>
        </row>
        <row r="380">
          <cell r="D380" t="str">
            <v>zAll BoardsPlastic Surgery</v>
          </cell>
          <cell r="E380" t="str">
            <v>R. Plastic Surgery</v>
          </cell>
          <cell r="F380">
            <v>990.25656049720681</v>
          </cell>
          <cell r="G380">
            <v>963.03700329549542</v>
          </cell>
          <cell r="H380">
            <v>935.81744609378404</v>
          </cell>
          <cell r="I380">
            <v>908.59788889207266</v>
          </cell>
          <cell r="J380">
            <v>881.37833169036128</v>
          </cell>
          <cell r="K380">
            <v>854.1587744886499</v>
          </cell>
          <cell r="L380">
            <v>826.93921728693851</v>
          </cell>
          <cell r="M380">
            <v>799.71966008522713</v>
          </cell>
          <cell r="N380">
            <v>772.50010288351575</v>
          </cell>
          <cell r="O380">
            <v>745.28054568180437</v>
          </cell>
          <cell r="P380">
            <v>718.06098848009299</v>
          </cell>
          <cell r="Q380">
            <v>690.84143127838161</v>
          </cell>
          <cell r="R380">
            <v>663.62187407667</v>
          </cell>
          <cell r="S380">
            <v>648.73292177366773</v>
          </cell>
          <cell r="T380">
            <v>633.84396947066546</v>
          </cell>
          <cell r="U380">
            <v>618.95501716766319</v>
          </cell>
          <cell r="V380">
            <v>604.06606486466092</v>
          </cell>
          <cell r="W380">
            <v>589.17711256165865</v>
          </cell>
          <cell r="X380">
            <v>574.28816025865638</v>
          </cell>
          <cell r="Y380">
            <v>559.39920795565411</v>
          </cell>
          <cell r="Z380">
            <v>544.51025565265184</v>
          </cell>
          <cell r="AA380">
            <v>529.62130334964957</v>
          </cell>
          <cell r="AB380">
            <v>514.7323510466473</v>
          </cell>
          <cell r="AC380">
            <v>499.84339874364508</v>
          </cell>
          <cell r="AD380">
            <v>484.95444644064338</v>
          </cell>
          <cell r="AE380">
            <v>428.80182632646358</v>
          </cell>
          <cell r="AF380">
            <v>372.64920621228384</v>
          </cell>
          <cell r="AG380">
            <v>316.4965860981041</v>
          </cell>
          <cell r="AH380">
            <v>260.34396598392436</v>
          </cell>
          <cell r="AI380">
            <v>204.19134586974459</v>
          </cell>
          <cell r="AJ380">
            <v>148.03872575556477</v>
          </cell>
        </row>
        <row r="381">
          <cell r="D381" t="str">
            <v>zAll BoardsRespiratory Medicine</v>
          </cell>
          <cell r="E381" t="str">
            <v>S. Respiratory Medicine</v>
          </cell>
          <cell r="F381">
            <v>2018.6779415002018</v>
          </cell>
          <cell r="G381">
            <v>1963.1897762181575</v>
          </cell>
          <cell r="H381">
            <v>1907.7016109361132</v>
          </cell>
          <cell r="I381">
            <v>1852.2134456540689</v>
          </cell>
          <cell r="J381">
            <v>1796.7252803720246</v>
          </cell>
          <cell r="K381">
            <v>1741.2371150899803</v>
          </cell>
          <cell r="L381">
            <v>1685.748949807936</v>
          </cell>
          <cell r="M381">
            <v>1630.2607845258917</v>
          </cell>
          <cell r="N381">
            <v>1574.7726192438474</v>
          </cell>
          <cell r="O381">
            <v>1519.2844539618031</v>
          </cell>
          <cell r="P381">
            <v>1463.7962886797588</v>
          </cell>
          <cell r="Q381">
            <v>1408.3081233977146</v>
          </cell>
          <cell r="R381">
            <v>1352.8199581156694</v>
          </cell>
          <cell r="S381">
            <v>1322.4682282861511</v>
          </cell>
          <cell r="T381">
            <v>1292.1164984566328</v>
          </cell>
          <cell r="U381">
            <v>1261.7647686271146</v>
          </cell>
          <cell r="V381">
            <v>1231.4130387975963</v>
          </cell>
          <cell r="W381">
            <v>1201.061308968078</v>
          </cell>
          <cell r="X381">
            <v>1170.7095791385598</v>
          </cell>
          <cell r="Y381">
            <v>1140.3578493090415</v>
          </cell>
          <cell r="Z381">
            <v>1110.0061194795232</v>
          </cell>
          <cell r="AA381">
            <v>1079.654389650005</v>
          </cell>
          <cell r="AB381">
            <v>1049.3026598204867</v>
          </cell>
          <cell r="AC381">
            <v>1018.9509299909685</v>
          </cell>
          <cell r="AD381">
            <v>988.59920016145065</v>
          </cell>
          <cell r="AE381">
            <v>874.12981909012478</v>
          </cell>
          <cell r="AF381">
            <v>759.66043801879891</v>
          </cell>
          <cell r="AG381">
            <v>645.19105694747304</v>
          </cell>
          <cell r="AH381">
            <v>530.72167587614717</v>
          </cell>
          <cell r="AI381">
            <v>416.2522948048213</v>
          </cell>
          <cell r="AJ381">
            <v>301.78291373349538</v>
          </cell>
        </row>
        <row r="382">
          <cell r="D382" t="str">
            <v>zAll BoardsRestorative Dentistry</v>
          </cell>
          <cell r="E382" t="str">
            <v>T. Restorative Dentistry</v>
          </cell>
          <cell r="F382">
            <v>149.11509500214584</v>
          </cell>
          <cell r="G382">
            <v>145.01631189889468</v>
          </cell>
          <cell r="H382">
            <v>140.91752879564353</v>
          </cell>
          <cell r="I382">
            <v>136.81874569239238</v>
          </cell>
          <cell r="J382">
            <v>132.71996258914123</v>
          </cell>
          <cell r="K382">
            <v>128.62117948589008</v>
          </cell>
          <cell r="L382">
            <v>124.52239638263895</v>
          </cell>
          <cell r="M382">
            <v>120.42361327938781</v>
          </cell>
          <cell r="N382">
            <v>116.32483017613667</v>
          </cell>
          <cell r="O382">
            <v>112.22604707288554</v>
          </cell>
          <cell r="P382">
            <v>108.1272639696344</v>
          </cell>
          <cell r="Q382">
            <v>104.02848086638326</v>
          </cell>
          <cell r="R382">
            <v>99.929697763132182</v>
          </cell>
          <cell r="S382">
            <v>97.687685313318326</v>
          </cell>
          <cell r="T382">
            <v>95.445672863504456</v>
          </cell>
          <cell r="U382">
            <v>93.203660413690585</v>
          </cell>
          <cell r="V382">
            <v>90.961647963876715</v>
          </cell>
          <cell r="W382">
            <v>88.719635514062844</v>
          </cell>
          <cell r="X382">
            <v>86.477623064248974</v>
          </cell>
          <cell r="Y382">
            <v>84.235610614435103</v>
          </cell>
          <cell r="Z382">
            <v>81.993598164621233</v>
          </cell>
          <cell r="AA382">
            <v>79.751585714807362</v>
          </cell>
          <cell r="AB382">
            <v>77.509573264993492</v>
          </cell>
          <cell r="AC382">
            <v>75.267560815179621</v>
          </cell>
          <cell r="AD382">
            <v>73.025548365365822</v>
          </cell>
          <cell r="AE382">
            <v>64.569958554639257</v>
          </cell>
          <cell r="AF382">
            <v>56.114368743912685</v>
          </cell>
          <cell r="AG382">
            <v>47.658778933186113</v>
          </cell>
          <cell r="AH382">
            <v>39.203189122459541</v>
          </cell>
          <cell r="AI382">
            <v>30.747599311732969</v>
          </cell>
          <cell r="AJ382">
            <v>22.292009501006401</v>
          </cell>
        </row>
        <row r="383">
          <cell r="D383" t="str">
            <v>zAll BoardsRheumatology</v>
          </cell>
          <cell r="E383" t="str">
            <v>U. Rheumatology</v>
          </cell>
          <cell r="F383">
            <v>1235.3648854898915</v>
          </cell>
          <cell r="G383">
            <v>1201.407942908573</v>
          </cell>
          <cell r="H383">
            <v>1167.4510003272544</v>
          </cell>
          <cell r="I383">
            <v>1133.4940577459358</v>
          </cell>
          <cell r="J383">
            <v>1099.5371151646173</v>
          </cell>
          <cell r="K383">
            <v>1065.5801725832987</v>
          </cell>
          <cell r="L383">
            <v>1031.6232300019801</v>
          </cell>
          <cell r="M383">
            <v>997.66628742066143</v>
          </cell>
          <cell r="N383">
            <v>963.70934483934275</v>
          </cell>
          <cell r="O383">
            <v>929.75240225802406</v>
          </cell>
          <cell r="P383">
            <v>895.79545967670538</v>
          </cell>
          <cell r="Q383">
            <v>861.83851709538669</v>
          </cell>
          <cell r="R383">
            <v>827.88157451406755</v>
          </cell>
          <cell r="S383">
            <v>809.30730841920069</v>
          </cell>
          <cell r="T383">
            <v>790.73304232433384</v>
          </cell>
          <cell r="U383">
            <v>772.15877622946698</v>
          </cell>
          <cell r="V383">
            <v>753.58451013460012</v>
          </cell>
          <cell r="W383">
            <v>735.01024403973327</v>
          </cell>
          <cell r="X383">
            <v>716.43597794486641</v>
          </cell>
          <cell r="Y383">
            <v>697.86171184999955</v>
          </cell>
          <cell r="Z383">
            <v>679.28744575513269</v>
          </cell>
          <cell r="AA383">
            <v>660.71317966026584</v>
          </cell>
          <cell r="AB383">
            <v>642.13891356539898</v>
          </cell>
          <cell r="AC383">
            <v>623.56464747053212</v>
          </cell>
          <cell r="AD383">
            <v>604.9903813756647</v>
          </cell>
          <cell r="AE383">
            <v>534.93886353216669</v>
          </cell>
          <cell r="AF383">
            <v>464.88734568866869</v>
          </cell>
          <cell r="AG383">
            <v>394.83582784517068</v>
          </cell>
          <cell r="AH383">
            <v>324.78431000167268</v>
          </cell>
          <cell r="AI383">
            <v>254.73279215817468</v>
          </cell>
          <cell r="AJ383">
            <v>184.68127431467656</v>
          </cell>
        </row>
        <row r="384">
          <cell r="D384" t="str">
            <v>zAll BoardsTrauma &amp; Orthopaedics</v>
          </cell>
          <cell r="E384" t="str">
            <v>V. Trauma &amp; Orthopaedics</v>
          </cell>
          <cell r="F384">
            <v>16860.891864530324</v>
          </cell>
          <cell r="G384">
            <v>16397.43014270339</v>
          </cell>
          <cell r="H384">
            <v>15933.968420876456</v>
          </cell>
          <cell r="I384">
            <v>15470.506699049522</v>
          </cell>
          <cell r="J384">
            <v>15007.044977222587</v>
          </cell>
          <cell r="K384">
            <v>14543.583255395653</v>
          </cell>
          <cell r="L384">
            <v>14080.121533568719</v>
          </cell>
          <cell r="M384">
            <v>13616.659811741785</v>
          </cell>
          <cell r="N384">
            <v>13153.198089914851</v>
          </cell>
          <cell r="O384">
            <v>12689.736368087917</v>
          </cell>
          <cell r="P384">
            <v>12226.274646260983</v>
          </cell>
          <cell r="Q384">
            <v>11762.812924434049</v>
          </cell>
          <cell r="R384">
            <v>11299.351202607108</v>
          </cell>
          <cell r="S384">
            <v>11045.84011793323</v>
          </cell>
          <cell r="T384">
            <v>10792.329033259353</v>
          </cell>
          <cell r="U384">
            <v>10538.817948585476</v>
          </cell>
          <cell r="V384">
            <v>10285.306863911599</v>
          </cell>
          <cell r="W384">
            <v>10031.795779237722</v>
          </cell>
          <cell r="X384">
            <v>9778.2846945638448</v>
          </cell>
          <cell r="Y384">
            <v>9524.7736098899677</v>
          </cell>
          <cell r="Z384">
            <v>9271.2625252160906</v>
          </cell>
          <cell r="AA384">
            <v>9017.7514405422135</v>
          </cell>
          <cell r="AB384">
            <v>8764.2403558683363</v>
          </cell>
          <cell r="AC384">
            <v>8510.7292711944592</v>
          </cell>
          <cell r="AD384">
            <v>8257.2181865205785</v>
          </cell>
          <cell r="AE384">
            <v>7301.1192386076691</v>
          </cell>
          <cell r="AF384">
            <v>6345.0202906947598</v>
          </cell>
          <cell r="AG384">
            <v>5388.9213427818504</v>
          </cell>
          <cell r="AH384">
            <v>4432.822394868941</v>
          </cell>
          <cell r="AI384">
            <v>3476.7234469560317</v>
          </cell>
          <cell r="AJ384">
            <v>2520.6244990431228</v>
          </cell>
        </row>
        <row r="385">
          <cell r="D385" t="str">
            <v>zAll BoardsUrology</v>
          </cell>
          <cell r="E385" t="str">
            <v>W. Urology</v>
          </cell>
          <cell r="F385">
            <v>4221.6532563021319</v>
          </cell>
          <cell r="G385">
            <v>4105.6110740236218</v>
          </cell>
          <cell r="H385">
            <v>3989.5688917451121</v>
          </cell>
          <cell r="I385">
            <v>3873.5267094666024</v>
          </cell>
          <cell r="J385">
            <v>3757.4845271880927</v>
          </cell>
          <cell r="K385">
            <v>3641.442344909583</v>
          </cell>
          <cell r="L385">
            <v>3525.4001626310733</v>
          </cell>
          <cell r="M385">
            <v>3409.3579803525636</v>
          </cell>
          <cell r="N385">
            <v>3293.3157980740539</v>
          </cell>
          <cell r="O385">
            <v>3177.2736157955442</v>
          </cell>
          <cell r="P385">
            <v>3061.2314335170345</v>
          </cell>
          <cell r="Q385">
            <v>2945.1892512385248</v>
          </cell>
          <cell r="R385">
            <v>2829.1470689600137</v>
          </cell>
          <cell r="S385">
            <v>2765.6726154897569</v>
          </cell>
          <cell r="T385">
            <v>2702.1981620195002</v>
          </cell>
          <cell r="U385">
            <v>2638.7237085492434</v>
          </cell>
          <cell r="V385">
            <v>2575.2492550789866</v>
          </cell>
          <cell r="W385">
            <v>2511.7748016087298</v>
          </cell>
          <cell r="X385">
            <v>2448.3003481384731</v>
          </cell>
          <cell r="Y385">
            <v>2384.8258946682163</v>
          </cell>
          <cell r="Z385">
            <v>2321.3514411979595</v>
          </cell>
          <cell r="AA385">
            <v>2257.8769877277027</v>
          </cell>
          <cell r="AB385">
            <v>2194.402534257446</v>
          </cell>
          <cell r="AC385">
            <v>2130.9280807871892</v>
          </cell>
          <cell r="AD385">
            <v>2067.4536273169329</v>
          </cell>
          <cell r="AE385">
            <v>1828.0642599433932</v>
          </cell>
          <cell r="AF385">
            <v>1588.6748925698535</v>
          </cell>
          <cell r="AG385">
            <v>1349.2855251963138</v>
          </cell>
          <cell r="AH385">
            <v>1109.8961578227741</v>
          </cell>
          <cell r="AI385">
            <v>870.50679044923447</v>
          </cell>
          <cell r="AJ385">
            <v>631.11742307569511</v>
          </cell>
        </row>
        <row r="386">
          <cell r="D386" t="str">
            <v>zAll BoardsOther specialties</v>
          </cell>
          <cell r="E386" t="str">
            <v>X. Other specialties</v>
          </cell>
          <cell r="F386">
            <v>4282.4045237911723</v>
          </cell>
          <cell r="G386">
            <v>4164.6924484097435</v>
          </cell>
          <cell r="H386">
            <v>4046.9803730283147</v>
          </cell>
          <cell r="I386">
            <v>3929.2682976468859</v>
          </cell>
          <cell r="J386">
            <v>3811.5562222654571</v>
          </cell>
          <cell r="K386">
            <v>3693.8441468840283</v>
          </cell>
          <cell r="L386">
            <v>3576.1320715025995</v>
          </cell>
          <cell r="M386">
            <v>3458.4199961211707</v>
          </cell>
          <cell r="N386">
            <v>3340.7079207397419</v>
          </cell>
          <cell r="O386">
            <v>3222.9958453583131</v>
          </cell>
          <cell r="P386">
            <v>3105.2837699768843</v>
          </cell>
          <cell r="Q386">
            <v>2987.5716945954555</v>
          </cell>
          <cell r="R386">
            <v>2869.859619214028</v>
          </cell>
          <cell r="S386">
            <v>2805.4717431419185</v>
          </cell>
          <cell r="T386">
            <v>2741.083867069809</v>
          </cell>
          <cell r="U386">
            <v>2676.6959909976995</v>
          </cell>
          <cell r="V386">
            <v>2612.30811492559</v>
          </cell>
          <cell r="W386">
            <v>2547.9202388534804</v>
          </cell>
          <cell r="X386">
            <v>2483.5323627813709</v>
          </cell>
          <cell r="Y386">
            <v>2419.1444867092614</v>
          </cell>
          <cell r="Z386">
            <v>2354.7566106371519</v>
          </cell>
          <cell r="AA386">
            <v>2290.3687345650424</v>
          </cell>
          <cell r="AB386">
            <v>2225.9808584929328</v>
          </cell>
          <cell r="AC386">
            <v>2161.5929824208233</v>
          </cell>
          <cell r="AD386">
            <v>2097.2051063487129</v>
          </cell>
          <cell r="AE386">
            <v>1854.3708308767566</v>
          </cell>
          <cell r="AF386">
            <v>1611.5365554048003</v>
          </cell>
          <cell r="AG386">
            <v>1368.702279932844</v>
          </cell>
          <cell r="AH386">
            <v>1125.8680044608877</v>
          </cell>
          <cell r="AI386">
            <v>883.03372898893144</v>
          </cell>
          <cell r="AJ386">
            <v>640.19945351697527</v>
          </cell>
        </row>
      </sheetData>
      <sheetData sheetId="1">
        <row r="2">
          <cell r="D2" t="str">
            <v>BoardSpecialty</v>
          </cell>
          <cell r="E2" t="str">
            <v>Specialty</v>
          </cell>
          <cell r="F2" t="str">
            <v>Published September 2018 data (as in November 2018 ISD publication)</v>
          </cell>
          <cell r="G2">
            <v>43404</v>
          </cell>
          <cell r="H2">
            <v>43434</v>
          </cell>
          <cell r="I2">
            <v>43465</v>
          </cell>
          <cell r="J2">
            <v>43496</v>
          </cell>
          <cell r="K2">
            <v>43524</v>
          </cell>
          <cell r="L2">
            <v>43555</v>
          </cell>
          <cell r="M2">
            <v>43585</v>
          </cell>
          <cell r="N2">
            <v>43616</v>
          </cell>
          <cell r="O2">
            <v>43646</v>
          </cell>
          <cell r="P2">
            <v>43677</v>
          </cell>
          <cell r="Q2">
            <v>43708</v>
          </cell>
          <cell r="R2">
            <v>43738</v>
          </cell>
          <cell r="S2">
            <v>43769</v>
          </cell>
          <cell r="T2">
            <v>43799</v>
          </cell>
          <cell r="U2">
            <v>43830</v>
          </cell>
          <cell r="V2">
            <v>43861</v>
          </cell>
          <cell r="W2">
            <v>43890</v>
          </cell>
          <cell r="X2">
            <v>43921</v>
          </cell>
          <cell r="Y2">
            <v>43951</v>
          </cell>
          <cell r="Z2">
            <v>43982</v>
          </cell>
          <cell r="AA2">
            <v>44012</v>
          </cell>
          <cell r="AB2">
            <v>44043</v>
          </cell>
          <cell r="AC2">
            <v>44074</v>
          </cell>
          <cell r="AD2">
            <v>44104</v>
          </cell>
          <cell r="AE2">
            <v>44135</v>
          </cell>
          <cell r="AF2">
            <v>44165</v>
          </cell>
          <cell r="AG2">
            <v>44196</v>
          </cell>
          <cell r="AH2">
            <v>44227</v>
          </cell>
          <cell r="AI2">
            <v>44255</v>
          </cell>
          <cell r="AJ2">
            <v>44286</v>
          </cell>
        </row>
        <row r="3">
          <cell r="D3" t="str">
            <v>Ayrshire &amp; ArranAll specialties</v>
          </cell>
          <cell r="E3" t="str">
            <v>A. All specialties</v>
          </cell>
          <cell r="F3">
            <v>850</v>
          </cell>
          <cell r="G3">
            <v>831.51731335112572</v>
          </cell>
          <cell r="H3">
            <v>813.03462670225144</v>
          </cell>
          <cell r="I3">
            <v>794.55194005337717</v>
          </cell>
          <cell r="J3">
            <v>776.06925340450289</v>
          </cell>
          <cell r="K3">
            <v>757.58656675562861</v>
          </cell>
          <cell r="L3">
            <v>739.10388010675433</v>
          </cell>
          <cell r="M3">
            <v>720.62119345788005</v>
          </cell>
          <cell r="N3">
            <v>702.13850680900578</v>
          </cell>
          <cell r="O3">
            <v>683.6558201601315</v>
          </cell>
          <cell r="P3">
            <v>665.17313351125722</v>
          </cell>
          <cell r="Q3">
            <v>646.69044686238294</v>
          </cell>
          <cell r="R3">
            <v>628.20776021350855</v>
          </cell>
          <cell r="S3">
            <v>602.03243687127906</v>
          </cell>
          <cell r="T3">
            <v>575.85711352904957</v>
          </cell>
          <cell r="U3">
            <v>549.68179018682008</v>
          </cell>
          <cell r="V3">
            <v>523.50646684459059</v>
          </cell>
          <cell r="W3">
            <v>497.33114350236104</v>
          </cell>
          <cell r="X3">
            <v>471.1558201601315</v>
          </cell>
          <cell r="Y3">
            <v>444.98049681790195</v>
          </cell>
          <cell r="Z3">
            <v>418.8051734756724</v>
          </cell>
          <cell r="AA3">
            <v>392.62985013344286</v>
          </cell>
          <cell r="AB3">
            <v>366.45452679121331</v>
          </cell>
          <cell r="AC3">
            <v>340.27920344898376</v>
          </cell>
          <cell r="AD3">
            <v>314.10388010675427</v>
          </cell>
          <cell r="AE3">
            <v>261.75323342229524</v>
          </cell>
          <cell r="AF3">
            <v>209.4025867378362</v>
          </cell>
          <cell r="AG3">
            <v>157.05194005337717</v>
          </cell>
          <cell r="AH3">
            <v>104.70129336891813</v>
          </cell>
          <cell r="AI3">
            <v>52.350646684459086</v>
          </cell>
          <cell r="AJ3">
            <v>0</v>
          </cell>
        </row>
        <row r="4">
          <cell r="D4" t="str">
            <v>Ayrshire &amp; ArranAnaesthetics</v>
          </cell>
          <cell r="E4" t="str">
            <v>B. Anaesthetics</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row>
        <row r="5">
          <cell r="D5" t="str">
            <v>Ayrshire &amp; ArranCardiology</v>
          </cell>
          <cell r="E5" t="str">
            <v>C. Cardiology</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row>
        <row r="6">
          <cell r="D6" t="str">
            <v>Ayrshire &amp; ArranDermatology</v>
          </cell>
          <cell r="E6" t="str">
            <v>D. Dermatology</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row>
        <row r="7">
          <cell r="D7" t="str">
            <v>Ayrshire &amp; ArranDiabetes/Endocrinology</v>
          </cell>
          <cell r="E7" t="str">
            <v>E. Diabetes/Endocrinology</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row>
        <row r="8">
          <cell r="D8" t="str">
            <v>Ayrshire &amp; ArranENT</v>
          </cell>
          <cell r="E8" t="str">
            <v>F. ENT</v>
          </cell>
          <cell r="F8">
            <v>40.083217753120664</v>
          </cell>
          <cell r="G8">
            <v>39.211634748874168</v>
          </cell>
          <cell r="H8">
            <v>38.340051744627672</v>
          </cell>
          <cell r="I8">
            <v>37.468468740381176</v>
          </cell>
          <cell r="J8">
            <v>36.596885736134681</v>
          </cell>
          <cell r="K8">
            <v>35.725302731888185</v>
          </cell>
          <cell r="L8">
            <v>34.853719727641689</v>
          </cell>
          <cell r="M8">
            <v>33.982136723395193</v>
          </cell>
          <cell r="N8">
            <v>33.110553719148697</v>
          </cell>
          <cell r="O8">
            <v>32.238970714902202</v>
          </cell>
          <cell r="P8">
            <v>31.367387710655702</v>
          </cell>
          <cell r="Q8">
            <v>30.495804706409203</v>
          </cell>
          <cell r="R8">
            <v>29.624221702162675</v>
          </cell>
          <cell r="S8">
            <v>28.38987913123923</v>
          </cell>
          <cell r="T8">
            <v>27.155536560315785</v>
          </cell>
          <cell r="U8">
            <v>25.921193989392339</v>
          </cell>
          <cell r="V8">
            <v>24.686851418468894</v>
          </cell>
          <cell r="W8">
            <v>23.452508847545449</v>
          </cell>
          <cell r="X8">
            <v>22.218166276622004</v>
          </cell>
          <cell r="Y8">
            <v>20.983823705698558</v>
          </cell>
          <cell r="Z8">
            <v>19.749481134775113</v>
          </cell>
          <cell r="AA8">
            <v>18.515138563851668</v>
          </cell>
          <cell r="AB8">
            <v>17.280795992928223</v>
          </cell>
          <cell r="AC8">
            <v>16.046453422004777</v>
          </cell>
          <cell r="AD8">
            <v>14.812110851081338</v>
          </cell>
          <cell r="AE8">
            <v>12.343425709234449</v>
          </cell>
          <cell r="AF8">
            <v>9.8747405673875583</v>
          </cell>
          <cell r="AG8">
            <v>7.4060554255406688</v>
          </cell>
          <cell r="AH8">
            <v>4.9373702836937792</v>
          </cell>
          <cell r="AI8">
            <v>2.4686851418468896</v>
          </cell>
          <cell r="AJ8">
            <v>0</v>
          </cell>
        </row>
        <row r="9">
          <cell r="D9" t="str">
            <v>Ayrshire &amp; ArranGastroenterology</v>
          </cell>
          <cell r="E9" t="str">
            <v>G. Gastroenterology</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row>
        <row r="10">
          <cell r="D10" t="str">
            <v>Ayrshire &amp; ArranGeneral Medicine</v>
          </cell>
          <cell r="E10" t="str">
            <v>H. General Medicine</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row>
        <row r="11">
          <cell r="D11" t="str">
            <v>Ayrshire &amp; ArranGeneral Surgery (inc Vascular)</v>
          </cell>
          <cell r="E11" t="str">
            <v>I. General Surgery (inc Vascular)</v>
          </cell>
          <cell r="F11">
            <v>109.63938973647711</v>
          </cell>
          <cell r="G11">
            <v>107.25535387192052</v>
          </cell>
          <cell r="H11">
            <v>104.87131800736393</v>
          </cell>
          <cell r="I11">
            <v>102.48728214280733</v>
          </cell>
          <cell r="J11">
            <v>100.10324627825074</v>
          </cell>
          <cell r="K11">
            <v>97.719210413694142</v>
          </cell>
          <cell r="L11">
            <v>95.335174549137548</v>
          </cell>
          <cell r="M11">
            <v>92.951138684580954</v>
          </cell>
          <cell r="N11">
            <v>90.56710282002436</v>
          </cell>
          <cell r="O11">
            <v>88.183066955467766</v>
          </cell>
          <cell r="P11">
            <v>85.799031090911171</v>
          </cell>
          <cell r="Q11">
            <v>83.414995226354577</v>
          </cell>
          <cell r="R11">
            <v>81.030959361797912</v>
          </cell>
          <cell r="S11">
            <v>77.654669388389664</v>
          </cell>
          <cell r="T11">
            <v>74.278379414981416</v>
          </cell>
          <cell r="U11">
            <v>70.902089441573168</v>
          </cell>
          <cell r="V11">
            <v>67.525799468164919</v>
          </cell>
          <cell r="W11">
            <v>64.149509494756671</v>
          </cell>
          <cell r="X11">
            <v>60.773219521348423</v>
          </cell>
          <cell r="Y11">
            <v>57.396929547940175</v>
          </cell>
          <cell r="Z11">
            <v>54.020639574531927</v>
          </cell>
          <cell r="AA11">
            <v>50.644349601123679</v>
          </cell>
          <cell r="AB11">
            <v>47.268059627715431</v>
          </cell>
          <cell r="AC11">
            <v>43.891769654307183</v>
          </cell>
          <cell r="AD11">
            <v>40.515479680898956</v>
          </cell>
          <cell r="AE11">
            <v>33.762899734082467</v>
          </cell>
          <cell r="AF11">
            <v>27.010319787265974</v>
          </cell>
          <cell r="AG11">
            <v>20.257739840449482</v>
          </cell>
          <cell r="AH11">
            <v>13.505159893632989</v>
          </cell>
          <cell r="AI11">
            <v>6.7525799468164962</v>
          </cell>
          <cell r="AJ11">
            <v>0</v>
          </cell>
        </row>
        <row r="12">
          <cell r="D12" t="str">
            <v>Ayrshire &amp; ArranGynaecology</v>
          </cell>
          <cell r="E12" t="str">
            <v>J. Gynaecology</v>
          </cell>
          <cell r="F12">
            <v>1.1789181692094313</v>
          </cell>
          <cell r="G12">
            <v>1.1532833749668872</v>
          </cell>
          <cell r="H12">
            <v>1.127648580724343</v>
          </cell>
          <cell r="I12">
            <v>1.1020137864817989</v>
          </cell>
          <cell r="J12">
            <v>1.0763789922392548</v>
          </cell>
          <cell r="K12">
            <v>1.0507441979967107</v>
          </cell>
          <cell r="L12">
            <v>1.0251094037541666</v>
          </cell>
          <cell r="M12">
            <v>0.99947460951162248</v>
          </cell>
          <cell r="N12">
            <v>0.97383981526907837</v>
          </cell>
          <cell r="O12">
            <v>0.94820502102653426</v>
          </cell>
          <cell r="P12">
            <v>0.92257022678399014</v>
          </cell>
          <cell r="Q12">
            <v>0.89693543254144603</v>
          </cell>
          <cell r="R12">
            <v>0.87130063829890214</v>
          </cell>
          <cell r="S12">
            <v>0.83499644503644788</v>
          </cell>
          <cell r="T12">
            <v>0.79869225177399361</v>
          </cell>
          <cell r="U12">
            <v>0.76238805851153935</v>
          </cell>
          <cell r="V12">
            <v>0.72608386524908508</v>
          </cell>
          <cell r="W12">
            <v>0.68977967198663082</v>
          </cell>
          <cell r="X12">
            <v>0.65347547872417655</v>
          </cell>
          <cell r="Y12">
            <v>0.61717128546172229</v>
          </cell>
          <cell r="Z12">
            <v>0.58086709219926802</v>
          </cell>
          <cell r="AA12">
            <v>0.54456289893681376</v>
          </cell>
          <cell r="AB12">
            <v>0.50825870567435949</v>
          </cell>
          <cell r="AC12">
            <v>0.47195451241190522</v>
          </cell>
          <cell r="AD12">
            <v>0.43565031914945107</v>
          </cell>
          <cell r="AE12">
            <v>0.36304193262454254</v>
          </cell>
          <cell r="AF12">
            <v>0.29043354609963401</v>
          </cell>
          <cell r="AG12">
            <v>0.21782515957472548</v>
          </cell>
          <cell r="AH12">
            <v>0.14521677304981695</v>
          </cell>
          <cell r="AI12">
            <v>7.2608386524908433E-2</v>
          </cell>
          <cell r="AJ12">
            <v>0</v>
          </cell>
        </row>
        <row r="13">
          <cell r="D13" t="str">
            <v>Ayrshire &amp; ArranNeurology</v>
          </cell>
          <cell r="E13" t="str">
            <v>K. Neurology</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row>
        <row r="14">
          <cell r="D14" t="str">
            <v>Ayrshire &amp; ArranNeurosurgery</v>
          </cell>
          <cell r="E14" t="str">
            <v>L. Neurosurgery</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row>
        <row r="15">
          <cell r="D15" t="str">
            <v>Ayrshire &amp; ArranOphthalmology</v>
          </cell>
          <cell r="E15" t="str">
            <v>M. Ophthalmology</v>
          </cell>
          <cell r="F15">
            <v>8.2524271844660184</v>
          </cell>
          <cell r="G15">
            <v>8.0729836247682094</v>
          </cell>
          <cell r="H15">
            <v>7.8935400650704004</v>
          </cell>
          <cell r="I15">
            <v>7.7140965053725914</v>
          </cell>
          <cell r="J15">
            <v>7.5346529456747824</v>
          </cell>
          <cell r="K15">
            <v>7.3552093859769734</v>
          </cell>
          <cell r="L15">
            <v>7.1757658262791644</v>
          </cell>
          <cell r="M15">
            <v>6.9963222665813554</v>
          </cell>
          <cell r="N15">
            <v>6.8168787068835464</v>
          </cell>
          <cell r="O15">
            <v>6.6374351471857373</v>
          </cell>
          <cell r="P15">
            <v>6.4579915874879283</v>
          </cell>
          <cell r="Q15">
            <v>6.2785480277901193</v>
          </cell>
          <cell r="R15">
            <v>6.0991044680923148</v>
          </cell>
          <cell r="S15">
            <v>5.844975115255135</v>
          </cell>
          <cell r="T15">
            <v>5.5908457624179553</v>
          </cell>
          <cell r="U15">
            <v>5.3367164095807755</v>
          </cell>
          <cell r="V15">
            <v>5.0825870567435958</v>
          </cell>
          <cell r="W15">
            <v>4.828457703906416</v>
          </cell>
          <cell r="X15">
            <v>4.5743283510692363</v>
          </cell>
          <cell r="Y15">
            <v>4.3201989982320566</v>
          </cell>
          <cell r="Z15">
            <v>4.0660696453948768</v>
          </cell>
          <cell r="AA15">
            <v>3.8119402925576971</v>
          </cell>
          <cell r="AB15">
            <v>3.5578109397205173</v>
          </cell>
          <cell r="AC15">
            <v>3.3036815868833376</v>
          </cell>
          <cell r="AD15">
            <v>3.0495522340461574</v>
          </cell>
          <cell r="AE15">
            <v>2.5412935283717979</v>
          </cell>
          <cell r="AF15">
            <v>2.0330348226974384</v>
          </cell>
          <cell r="AG15">
            <v>1.5247761170230789</v>
          </cell>
          <cell r="AH15">
            <v>1.0165174113487194</v>
          </cell>
          <cell r="AI15">
            <v>0.50825870567435982</v>
          </cell>
          <cell r="AJ15">
            <v>0</v>
          </cell>
        </row>
        <row r="16">
          <cell r="D16" t="str">
            <v>Ayrshire &amp; ArranOral &amp; Maxillofacial Surgery</v>
          </cell>
          <cell r="E16" t="str">
            <v>N. Oral &amp; Maxillofacial Surgery</v>
          </cell>
          <cell r="F16">
            <v>212.20527045769765</v>
          </cell>
          <cell r="G16">
            <v>207.59100749403973</v>
          </cell>
          <cell r="H16">
            <v>202.97674453038178</v>
          </cell>
          <cell r="I16">
            <v>198.36248156672383</v>
          </cell>
          <cell r="J16">
            <v>193.74821860306588</v>
          </cell>
          <cell r="K16">
            <v>189.13395563940793</v>
          </cell>
          <cell r="L16">
            <v>184.51969267574998</v>
          </cell>
          <cell r="M16">
            <v>179.90542971209203</v>
          </cell>
          <cell r="N16">
            <v>175.29116674843408</v>
          </cell>
          <cell r="O16">
            <v>170.67690378477613</v>
          </cell>
          <cell r="P16">
            <v>166.06264082111818</v>
          </cell>
          <cell r="Q16">
            <v>161.44837785746023</v>
          </cell>
          <cell r="R16">
            <v>156.83411489380242</v>
          </cell>
          <cell r="S16">
            <v>150.29936010656064</v>
          </cell>
          <cell r="T16">
            <v>143.76460531931886</v>
          </cell>
          <cell r="U16">
            <v>137.22985053207708</v>
          </cell>
          <cell r="V16">
            <v>130.6950957448353</v>
          </cell>
          <cell r="W16">
            <v>124.16034095759353</v>
          </cell>
          <cell r="X16">
            <v>117.62558617035177</v>
          </cell>
          <cell r="Y16">
            <v>111.09083138311</v>
          </cell>
          <cell r="Z16">
            <v>104.55607659586823</v>
          </cell>
          <cell r="AA16">
            <v>98.021321808626467</v>
          </cell>
          <cell r="AB16">
            <v>91.486567021384701</v>
          </cell>
          <cell r="AC16">
            <v>84.951812234142935</v>
          </cell>
          <cell r="AD16">
            <v>78.417057446901211</v>
          </cell>
          <cell r="AE16">
            <v>65.347547872417678</v>
          </cell>
          <cell r="AF16">
            <v>52.278038297934145</v>
          </cell>
          <cell r="AG16">
            <v>39.208528723450613</v>
          </cell>
          <cell r="AH16">
            <v>26.13901914896708</v>
          </cell>
          <cell r="AI16">
            <v>13.069509574483545</v>
          </cell>
          <cell r="AJ16">
            <v>0</v>
          </cell>
        </row>
        <row r="17">
          <cell r="D17" t="str">
            <v>Ayrshire &amp; ArranOral Surgery</v>
          </cell>
          <cell r="E17" t="str">
            <v>O. Oral Surgery</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row>
        <row r="18">
          <cell r="D18" t="str">
            <v>Ayrshire &amp; ArranOrthodontics</v>
          </cell>
          <cell r="E18" t="str">
            <v>P. Orthodontics</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row>
        <row r="19">
          <cell r="D19" t="str">
            <v>Ayrshire &amp; ArranPain Management</v>
          </cell>
          <cell r="E19" t="str">
            <v>Q. Pain Management</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row>
        <row r="20">
          <cell r="D20" t="str">
            <v>Ayrshire &amp; ArranPlastic Surgery</v>
          </cell>
          <cell r="E20" t="str">
            <v>R. Plastic Surgery</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row>
        <row r="21">
          <cell r="D21" t="str">
            <v>Ayrshire &amp; ArranRespiratory Medicine</v>
          </cell>
          <cell r="E21" t="str">
            <v>S. Respiratory Medicine</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row>
        <row r="22">
          <cell r="D22" t="str">
            <v>Ayrshire &amp; ArranRestorative Dentistry</v>
          </cell>
          <cell r="E22" t="str">
            <v>T. Restorative Dentistry</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row>
        <row r="23">
          <cell r="D23" t="str">
            <v>Ayrshire &amp; ArranRheumatology</v>
          </cell>
          <cell r="E23" t="str">
            <v>U. Rheumatology</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row>
        <row r="24">
          <cell r="D24" t="str">
            <v>Ayrshire &amp; ArranTrauma &amp; Orthopaedics</v>
          </cell>
          <cell r="E24" t="str">
            <v>V. Trauma &amp; Orthopaedics</v>
          </cell>
          <cell r="F24">
            <v>472.74618585298197</v>
          </cell>
          <cell r="G24">
            <v>462.46663336172179</v>
          </cell>
          <cell r="H24">
            <v>452.18708087046161</v>
          </cell>
          <cell r="I24">
            <v>441.90752837920144</v>
          </cell>
          <cell r="J24">
            <v>431.62797588794126</v>
          </cell>
          <cell r="K24">
            <v>421.34842339668108</v>
          </cell>
          <cell r="L24">
            <v>411.06887090542091</v>
          </cell>
          <cell r="M24">
            <v>400.78931841416073</v>
          </cell>
          <cell r="N24">
            <v>390.50976592290056</v>
          </cell>
          <cell r="O24">
            <v>380.23021343164038</v>
          </cell>
          <cell r="P24">
            <v>369.9506609403802</v>
          </cell>
          <cell r="Q24">
            <v>359.67110844912003</v>
          </cell>
          <cell r="R24">
            <v>349.39155595785979</v>
          </cell>
          <cell r="S24">
            <v>334.83357445961565</v>
          </cell>
          <cell r="T24">
            <v>320.2755929613715</v>
          </cell>
          <cell r="U24">
            <v>305.71761146312735</v>
          </cell>
          <cell r="V24">
            <v>291.15962996488321</v>
          </cell>
          <cell r="W24">
            <v>276.60164846663906</v>
          </cell>
          <cell r="X24">
            <v>262.04366696839492</v>
          </cell>
          <cell r="Y24">
            <v>247.48568547015077</v>
          </cell>
          <cell r="Z24">
            <v>232.92770397190662</v>
          </cell>
          <cell r="AA24">
            <v>218.36972247366248</v>
          </cell>
          <cell r="AB24">
            <v>203.81174097541833</v>
          </cell>
          <cell r="AC24">
            <v>189.25375947717419</v>
          </cell>
          <cell r="AD24">
            <v>174.6957779789299</v>
          </cell>
          <cell r="AE24">
            <v>145.57981498244158</v>
          </cell>
          <cell r="AF24">
            <v>116.46385198595326</v>
          </cell>
          <cell r="AG24">
            <v>87.347888989464934</v>
          </cell>
          <cell r="AH24">
            <v>58.231925992976613</v>
          </cell>
          <cell r="AI24">
            <v>29.115962996488296</v>
          </cell>
          <cell r="AJ24">
            <v>0</v>
          </cell>
        </row>
        <row r="25">
          <cell r="D25" t="str">
            <v>Ayrshire &amp; ArranUrology</v>
          </cell>
          <cell r="E25" t="str">
            <v>W. Urology</v>
          </cell>
          <cell r="F25">
            <v>5.8945908460471568</v>
          </cell>
          <cell r="G25">
            <v>5.7664168748344364</v>
          </cell>
          <cell r="H25">
            <v>5.6382429036217161</v>
          </cell>
          <cell r="I25">
            <v>5.5100689324089958</v>
          </cell>
          <cell r="J25">
            <v>5.3818949611962754</v>
          </cell>
          <cell r="K25">
            <v>5.2537209899835551</v>
          </cell>
          <cell r="L25">
            <v>5.1255470187708347</v>
          </cell>
          <cell r="M25">
            <v>4.9973730475581144</v>
          </cell>
          <cell r="N25">
            <v>4.8691990763453941</v>
          </cell>
          <cell r="O25">
            <v>4.7410251051326737</v>
          </cell>
          <cell r="P25">
            <v>4.6128511339199534</v>
          </cell>
          <cell r="Q25">
            <v>4.484677162707233</v>
          </cell>
          <cell r="R25">
            <v>4.3565031914945109</v>
          </cell>
          <cell r="S25">
            <v>4.1749822251822399</v>
          </cell>
          <cell r="T25">
            <v>3.9934612588699685</v>
          </cell>
          <cell r="U25">
            <v>3.8119402925576971</v>
          </cell>
          <cell r="V25">
            <v>3.6304193262454256</v>
          </cell>
          <cell r="W25">
            <v>3.4488983599331542</v>
          </cell>
          <cell r="X25">
            <v>3.2673773936208828</v>
          </cell>
          <cell r="Y25">
            <v>3.0858564273086113</v>
          </cell>
          <cell r="Z25">
            <v>2.9043354609963399</v>
          </cell>
          <cell r="AA25">
            <v>2.7228144946840684</v>
          </cell>
          <cell r="AB25">
            <v>2.541293528371797</v>
          </cell>
          <cell r="AC25">
            <v>2.3597725620595256</v>
          </cell>
          <cell r="AD25">
            <v>2.1782515957472555</v>
          </cell>
          <cell r="AE25">
            <v>1.8152096631227128</v>
          </cell>
          <cell r="AF25">
            <v>1.4521677304981702</v>
          </cell>
          <cell r="AG25">
            <v>1.0891257978736275</v>
          </cell>
          <cell r="AH25">
            <v>0.72608386524908486</v>
          </cell>
          <cell r="AI25">
            <v>0.36304193262454226</v>
          </cell>
          <cell r="AJ25">
            <v>0</v>
          </cell>
        </row>
        <row r="26">
          <cell r="D26" t="str">
            <v>Ayrshire &amp; ArranOther specialties</v>
          </cell>
          <cell r="E26" t="str">
            <v>X. Other specialties</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row>
        <row r="27">
          <cell r="D27" t="str">
            <v>BordersAll specialties</v>
          </cell>
          <cell r="E27" t="str">
            <v>A. All specialties</v>
          </cell>
          <cell r="F27">
            <v>342</v>
          </cell>
          <cell r="G27">
            <v>334.56343666598235</v>
          </cell>
          <cell r="H27">
            <v>327.1268733319647</v>
          </cell>
          <cell r="I27">
            <v>319.69030999794705</v>
          </cell>
          <cell r="J27">
            <v>312.25374666392941</v>
          </cell>
          <cell r="K27">
            <v>304.81718332991176</v>
          </cell>
          <cell r="L27">
            <v>297.38061999589411</v>
          </cell>
          <cell r="M27">
            <v>289.94405666187646</v>
          </cell>
          <cell r="N27">
            <v>282.50749332785881</v>
          </cell>
          <cell r="O27">
            <v>275.07092999384116</v>
          </cell>
          <cell r="P27">
            <v>267.63436665982351</v>
          </cell>
          <cell r="Q27">
            <v>260.19780332580586</v>
          </cell>
          <cell r="R27">
            <v>252.76123999178813</v>
          </cell>
          <cell r="S27">
            <v>242.22952165879695</v>
          </cell>
          <cell r="T27">
            <v>231.69780332580578</v>
          </cell>
          <cell r="U27">
            <v>221.1660849928146</v>
          </cell>
          <cell r="V27">
            <v>210.63436665982343</v>
          </cell>
          <cell r="W27">
            <v>200.10264832683225</v>
          </cell>
          <cell r="X27">
            <v>189.57092999384108</v>
          </cell>
          <cell r="Y27">
            <v>179.0392116608499</v>
          </cell>
          <cell r="Z27">
            <v>168.50749332785873</v>
          </cell>
          <cell r="AA27">
            <v>157.97577499486755</v>
          </cell>
          <cell r="AB27">
            <v>147.44405666187637</v>
          </cell>
          <cell r="AC27">
            <v>136.9123383288852</v>
          </cell>
          <cell r="AD27">
            <v>126.38061999589407</v>
          </cell>
          <cell r="AE27">
            <v>105.31718332991173</v>
          </cell>
          <cell r="AF27">
            <v>84.253746663929377</v>
          </cell>
          <cell r="AG27">
            <v>63.190309997947033</v>
          </cell>
          <cell r="AH27">
            <v>42.126873331964688</v>
          </cell>
          <cell r="AI27">
            <v>21.063436665982344</v>
          </cell>
          <cell r="AJ27">
            <v>0</v>
          </cell>
        </row>
        <row r="28">
          <cell r="D28" t="str">
            <v>BordersAnaesthetics</v>
          </cell>
          <cell r="E28" t="str">
            <v>B. Anaesthetics</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row>
        <row r="29">
          <cell r="D29" t="str">
            <v>BordersCardiology</v>
          </cell>
          <cell r="E29" t="str">
            <v>C. Cardiology</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row>
        <row r="30">
          <cell r="D30" t="str">
            <v>BordersDermatology</v>
          </cell>
          <cell r="E30" t="str">
            <v>D. Dermatology</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row>
        <row r="31">
          <cell r="D31" t="str">
            <v>BordersDiabetes/Endocrinology</v>
          </cell>
          <cell r="E31" t="str">
            <v>E. Diabetes/Endocrinology</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row>
        <row r="32">
          <cell r="D32" t="str">
            <v>BordersENT</v>
          </cell>
          <cell r="E32" t="str">
            <v>F. ENT</v>
          </cell>
          <cell r="F32">
            <v>7</v>
          </cell>
          <cell r="G32">
            <v>6.8477896393622117</v>
          </cell>
          <cell r="H32">
            <v>6.6955792787244235</v>
          </cell>
          <cell r="I32">
            <v>6.5433689180866352</v>
          </cell>
          <cell r="J32">
            <v>6.391158557448847</v>
          </cell>
          <cell r="K32">
            <v>6.2389481968110587</v>
          </cell>
          <cell r="L32">
            <v>6.0867378361732705</v>
          </cell>
          <cell r="M32">
            <v>5.9345274755354822</v>
          </cell>
          <cell r="N32">
            <v>5.782317114897694</v>
          </cell>
          <cell r="O32">
            <v>5.6301067542599057</v>
          </cell>
          <cell r="P32">
            <v>5.4778963936221174</v>
          </cell>
          <cell r="Q32">
            <v>5.3256860329843292</v>
          </cell>
          <cell r="R32">
            <v>5.1734756723465409</v>
          </cell>
          <cell r="S32">
            <v>4.9579141859987681</v>
          </cell>
          <cell r="T32">
            <v>4.7423526996509953</v>
          </cell>
          <cell r="U32">
            <v>4.5267912133032224</v>
          </cell>
          <cell r="V32">
            <v>4.3112297269554496</v>
          </cell>
          <cell r="W32">
            <v>4.0956682406076768</v>
          </cell>
          <cell r="X32">
            <v>3.8801067542599044</v>
          </cell>
          <cell r="Y32">
            <v>3.664545267912132</v>
          </cell>
          <cell r="Z32">
            <v>3.4489837815643596</v>
          </cell>
          <cell r="AA32">
            <v>3.2334222952165872</v>
          </cell>
          <cell r="AB32">
            <v>3.0178608088688148</v>
          </cell>
          <cell r="AC32">
            <v>2.8022993225210424</v>
          </cell>
          <cell r="AD32">
            <v>2.5867378361732705</v>
          </cell>
          <cell r="AE32">
            <v>2.1556148634777252</v>
          </cell>
          <cell r="AF32">
            <v>1.7244918907821802</v>
          </cell>
          <cell r="AG32">
            <v>1.2933689180866352</v>
          </cell>
          <cell r="AH32">
            <v>0.86224594539109023</v>
          </cell>
          <cell r="AI32">
            <v>0.43112297269554517</v>
          </cell>
          <cell r="AJ32">
            <v>0</v>
          </cell>
        </row>
        <row r="33">
          <cell r="D33" t="str">
            <v>BordersGastroenterology</v>
          </cell>
          <cell r="E33" t="str">
            <v>G. Gastroenterology</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row>
        <row r="34">
          <cell r="D34" t="str">
            <v>BordersGeneral Medicine</v>
          </cell>
          <cell r="E34" t="str">
            <v>H. General Medicine</v>
          </cell>
          <cell r="F34">
            <v>1</v>
          </cell>
          <cell r="G34">
            <v>0.97825566276603027</v>
          </cell>
          <cell r="H34">
            <v>0.95651132553206053</v>
          </cell>
          <cell r="I34">
            <v>0.9347669882980908</v>
          </cell>
          <cell r="J34">
            <v>0.91302265106412106</v>
          </cell>
          <cell r="K34">
            <v>0.89127831383015133</v>
          </cell>
          <cell r="L34">
            <v>0.86953397659618159</v>
          </cell>
          <cell r="M34">
            <v>0.84778963936221186</v>
          </cell>
          <cell r="N34">
            <v>0.82604530212824212</v>
          </cell>
          <cell r="O34">
            <v>0.80430096489427239</v>
          </cell>
          <cell r="P34">
            <v>0.78255662766030265</v>
          </cell>
          <cell r="Q34">
            <v>0.76081229042633292</v>
          </cell>
          <cell r="R34">
            <v>0.73906795319236296</v>
          </cell>
          <cell r="S34">
            <v>0.70827345514268114</v>
          </cell>
          <cell r="T34">
            <v>0.67747895709299932</v>
          </cell>
          <cell r="U34">
            <v>0.64668445904331751</v>
          </cell>
          <cell r="V34">
            <v>0.61588996099363569</v>
          </cell>
          <cell r="W34">
            <v>0.58509546294395387</v>
          </cell>
          <cell r="X34">
            <v>0.55430096489427205</v>
          </cell>
          <cell r="Y34">
            <v>0.52350646684459023</v>
          </cell>
          <cell r="Z34">
            <v>0.49271196879490842</v>
          </cell>
          <cell r="AA34">
            <v>0.4619174707452266</v>
          </cell>
          <cell r="AB34">
            <v>0.43112297269554478</v>
          </cell>
          <cell r="AC34">
            <v>0.40032847464586296</v>
          </cell>
          <cell r="AD34">
            <v>0.36953397659618148</v>
          </cell>
          <cell r="AE34">
            <v>0.3079449804968179</v>
          </cell>
          <cell r="AF34">
            <v>0.24635598439745432</v>
          </cell>
          <cell r="AG34">
            <v>0.18476698829809074</v>
          </cell>
          <cell r="AH34">
            <v>0.12317799219872716</v>
          </cell>
          <cell r="AI34">
            <v>6.158899609936358E-2</v>
          </cell>
          <cell r="AJ34">
            <v>0</v>
          </cell>
        </row>
        <row r="35">
          <cell r="D35" t="str">
            <v>BordersGeneral Surgery (inc Vascular)</v>
          </cell>
          <cell r="E35" t="str">
            <v>I. General Surgery (inc Vascular)</v>
          </cell>
          <cell r="F35">
            <v>39</v>
          </cell>
          <cell r="G35">
            <v>38.151970847875177</v>
          </cell>
          <cell r="H35">
            <v>37.303941695750353</v>
          </cell>
          <cell r="I35">
            <v>36.45591254362553</v>
          </cell>
          <cell r="J35">
            <v>35.607883391500707</v>
          </cell>
          <cell r="K35">
            <v>34.759854239375883</v>
          </cell>
          <cell r="L35">
            <v>33.91182508725106</v>
          </cell>
          <cell r="M35">
            <v>33.063795935126237</v>
          </cell>
          <cell r="N35">
            <v>32.215766783001413</v>
          </cell>
          <cell r="O35">
            <v>31.367737630876594</v>
          </cell>
          <cell r="P35">
            <v>30.519708478751774</v>
          </cell>
          <cell r="Q35">
            <v>29.671679326626954</v>
          </cell>
          <cell r="R35">
            <v>28.823650174502156</v>
          </cell>
          <cell r="S35">
            <v>27.622664750564567</v>
          </cell>
          <cell r="T35">
            <v>26.421679326626979</v>
          </cell>
          <cell r="U35">
            <v>25.220693902689391</v>
          </cell>
          <cell r="V35">
            <v>24.019708478751802</v>
          </cell>
          <cell r="W35">
            <v>22.818723054814214</v>
          </cell>
          <cell r="X35">
            <v>21.617737630876626</v>
          </cell>
          <cell r="Y35">
            <v>20.416752206939037</v>
          </cell>
          <cell r="Z35">
            <v>19.215766783001449</v>
          </cell>
          <cell r="AA35">
            <v>18.014781359063861</v>
          </cell>
          <cell r="AB35">
            <v>16.813795935126272</v>
          </cell>
          <cell r="AC35">
            <v>15.612810511188682</v>
          </cell>
          <cell r="AD35">
            <v>14.411825087251078</v>
          </cell>
          <cell r="AE35">
            <v>12.009854239375898</v>
          </cell>
          <cell r="AF35">
            <v>9.6078833915007174</v>
          </cell>
          <cell r="AG35">
            <v>7.2059125436255371</v>
          </cell>
          <cell r="AH35">
            <v>4.8039416957503569</v>
          </cell>
          <cell r="AI35">
            <v>2.4019708478751771</v>
          </cell>
          <cell r="AJ35">
            <v>0</v>
          </cell>
        </row>
        <row r="36">
          <cell r="D36" t="str">
            <v>BordersGynaecology</v>
          </cell>
          <cell r="E36" t="str">
            <v>J. Gynaecology</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row>
        <row r="37">
          <cell r="D37" t="str">
            <v>BordersNeurology</v>
          </cell>
          <cell r="E37" t="str">
            <v>K. Neurology</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row>
        <row r="38">
          <cell r="D38" t="str">
            <v>BordersNeurosurgery</v>
          </cell>
          <cell r="E38" t="str">
            <v>L. Neurosurgery</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row>
        <row r="39">
          <cell r="D39" t="str">
            <v>BordersOphthalmology</v>
          </cell>
          <cell r="E39" t="str">
            <v>M. Ophthalmology</v>
          </cell>
          <cell r="F39">
            <v>171</v>
          </cell>
          <cell r="G39">
            <v>167.28171833299118</v>
          </cell>
          <cell r="H39">
            <v>163.56343666598235</v>
          </cell>
          <cell r="I39">
            <v>159.84515499897353</v>
          </cell>
          <cell r="J39">
            <v>156.1268733319647</v>
          </cell>
          <cell r="K39">
            <v>152.40859166495588</v>
          </cell>
          <cell r="L39">
            <v>148.69030999794705</v>
          </cell>
          <cell r="M39">
            <v>144.97202833093823</v>
          </cell>
          <cell r="N39">
            <v>141.25374666392941</v>
          </cell>
          <cell r="O39">
            <v>137.53546499692058</v>
          </cell>
          <cell r="P39">
            <v>133.81718332991176</v>
          </cell>
          <cell r="Q39">
            <v>130.09890166290293</v>
          </cell>
          <cell r="R39">
            <v>126.38061999589407</v>
          </cell>
          <cell r="S39">
            <v>121.11476082939848</v>
          </cell>
          <cell r="T39">
            <v>115.84890166290289</v>
          </cell>
          <cell r="U39">
            <v>110.5830424964073</v>
          </cell>
          <cell r="V39">
            <v>105.31718332991171</v>
          </cell>
          <cell r="W39">
            <v>100.05132416341613</v>
          </cell>
          <cell r="X39">
            <v>94.785464996920538</v>
          </cell>
          <cell r="Y39">
            <v>89.51960583042495</v>
          </cell>
          <cell r="Z39">
            <v>84.253746663929363</v>
          </cell>
          <cell r="AA39">
            <v>78.987887497433775</v>
          </cell>
          <cell r="AB39">
            <v>73.722028330938187</v>
          </cell>
          <cell r="AC39">
            <v>68.456169164442599</v>
          </cell>
          <cell r="AD39">
            <v>63.190309997947033</v>
          </cell>
          <cell r="AE39">
            <v>52.658591664955864</v>
          </cell>
          <cell r="AF39">
            <v>42.126873331964688</v>
          </cell>
          <cell r="AG39">
            <v>31.595154998973516</v>
          </cell>
          <cell r="AH39">
            <v>21.063436665982344</v>
          </cell>
          <cell r="AI39">
            <v>10.531718332991172</v>
          </cell>
          <cell r="AJ39">
            <v>0</v>
          </cell>
        </row>
        <row r="40">
          <cell r="D40" t="str">
            <v>BordersOral &amp; Maxillofacial Surgery</v>
          </cell>
          <cell r="E40" t="str">
            <v>N. Oral &amp; Maxillofacial Surgery</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D41" t="str">
            <v>BordersOral Surgery</v>
          </cell>
          <cell r="E41" t="str">
            <v>O. Oral Surgery</v>
          </cell>
          <cell r="F41">
            <v>15</v>
          </cell>
          <cell r="G41">
            <v>14.673834941490453</v>
          </cell>
          <cell r="H41">
            <v>14.347669882980906</v>
          </cell>
          <cell r="I41">
            <v>14.021504824471359</v>
          </cell>
          <cell r="J41">
            <v>13.695339765961812</v>
          </cell>
          <cell r="K41">
            <v>13.369174707452265</v>
          </cell>
          <cell r="L41">
            <v>13.043009648942718</v>
          </cell>
          <cell r="M41">
            <v>12.716844590433171</v>
          </cell>
          <cell r="N41">
            <v>12.390679531923624</v>
          </cell>
          <cell r="O41">
            <v>12.064514473414077</v>
          </cell>
          <cell r="P41">
            <v>11.73834941490453</v>
          </cell>
          <cell r="Q41">
            <v>11.412184356394983</v>
          </cell>
          <cell r="R41">
            <v>11.086019297885445</v>
          </cell>
          <cell r="S41">
            <v>10.624101827140217</v>
          </cell>
          <cell r="T41">
            <v>10.16218435639499</v>
          </cell>
          <cell r="U41">
            <v>9.7002668856497625</v>
          </cell>
          <cell r="V41">
            <v>9.2383494149045351</v>
          </cell>
          <cell r="W41">
            <v>8.7764319441593077</v>
          </cell>
          <cell r="X41">
            <v>8.3145144734140803</v>
          </cell>
          <cell r="Y41">
            <v>7.8525970026688539</v>
          </cell>
          <cell r="Z41">
            <v>7.3906795319236274</v>
          </cell>
          <cell r="AA41">
            <v>6.9287620611784009</v>
          </cell>
          <cell r="AB41">
            <v>6.4668445904331744</v>
          </cell>
          <cell r="AC41">
            <v>6.0049271196879479</v>
          </cell>
          <cell r="AD41">
            <v>5.5430096489427223</v>
          </cell>
          <cell r="AE41">
            <v>4.6191747074522684</v>
          </cell>
          <cell r="AF41">
            <v>3.6953397659618146</v>
          </cell>
          <cell r="AG41">
            <v>2.7715048244713607</v>
          </cell>
          <cell r="AH41">
            <v>1.8476698829809068</v>
          </cell>
          <cell r="AI41">
            <v>0.92383494149045309</v>
          </cell>
          <cell r="AJ41">
            <v>0</v>
          </cell>
        </row>
        <row r="42">
          <cell r="D42" t="str">
            <v>BordersOrthodontics</v>
          </cell>
          <cell r="E42" t="str">
            <v>P. Orthodontics</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D43" t="str">
            <v>BordersPain Management</v>
          </cell>
          <cell r="E43" t="str">
            <v>Q. Pain Management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D44" t="str">
            <v>BordersPlastic Surgery</v>
          </cell>
          <cell r="E44" t="str">
            <v>R. Plastic Surgery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row>
        <row r="45">
          <cell r="D45" t="str">
            <v>BordersRespiratory Medicine</v>
          </cell>
          <cell r="E45" t="str">
            <v>S. Respiratory Medicine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row>
        <row r="46">
          <cell r="D46" t="str">
            <v>BordersRestorative Dentistry</v>
          </cell>
          <cell r="E46" t="str">
            <v>T. Restorative Dentistry</v>
          </cell>
          <cell r="F46">
            <v>1</v>
          </cell>
          <cell r="G46">
            <v>0.97825566276603027</v>
          </cell>
          <cell r="H46">
            <v>0.95651132553206053</v>
          </cell>
          <cell r="I46">
            <v>0.9347669882980908</v>
          </cell>
          <cell r="J46">
            <v>0.91302265106412106</v>
          </cell>
          <cell r="K46">
            <v>0.89127831383015133</v>
          </cell>
          <cell r="L46">
            <v>0.86953397659618159</v>
          </cell>
          <cell r="M46">
            <v>0.84778963936221186</v>
          </cell>
          <cell r="N46">
            <v>0.82604530212824212</v>
          </cell>
          <cell r="O46">
            <v>0.80430096489427239</v>
          </cell>
          <cell r="P46">
            <v>0.78255662766030265</v>
          </cell>
          <cell r="Q46">
            <v>0.76081229042633292</v>
          </cell>
          <cell r="R46">
            <v>0.73906795319236296</v>
          </cell>
          <cell r="S46">
            <v>0.70827345514268114</v>
          </cell>
          <cell r="T46">
            <v>0.67747895709299932</v>
          </cell>
          <cell r="U46">
            <v>0.64668445904331751</v>
          </cell>
          <cell r="V46">
            <v>0.61588996099363569</v>
          </cell>
          <cell r="W46">
            <v>0.58509546294395387</v>
          </cell>
          <cell r="X46">
            <v>0.55430096489427205</v>
          </cell>
          <cell r="Y46">
            <v>0.52350646684459023</v>
          </cell>
          <cell r="Z46">
            <v>0.49271196879490842</v>
          </cell>
          <cell r="AA46">
            <v>0.4619174707452266</v>
          </cell>
          <cell r="AB46">
            <v>0.43112297269554478</v>
          </cell>
          <cell r="AC46">
            <v>0.40032847464586296</v>
          </cell>
          <cell r="AD46">
            <v>0.36953397659618148</v>
          </cell>
          <cell r="AE46">
            <v>0.3079449804968179</v>
          </cell>
          <cell r="AF46">
            <v>0.24635598439745432</v>
          </cell>
          <cell r="AG46">
            <v>0.18476698829809074</v>
          </cell>
          <cell r="AH46">
            <v>0.12317799219872716</v>
          </cell>
          <cell r="AI46">
            <v>6.158899609936358E-2</v>
          </cell>
          <cell r="AJ46">
            <v>0</v>
          </cell>
        </row>
        <row r="47">
          <cell r="D47" t="str">
            <v>BordersRheumatology</v>
          </cell>
          <cell r="E47" t="str">
            <v>U. Rheumatology</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row>
        <row r="48">
          <cell r="D48" t="str">
            <v>BordersTrauma &amp; Orthopaedics</v>
          </cell>
          <cell r="E48" t="str">
            <v>V. Trauma &amp; Orthopaedics</v>
          </cell>
          <cell r="F48">
            <v>80</v>
          </cell>
          <cell r="G48">
            <v>78.260453021282416</v>
          </cell>
          <cell r="H48">
            <v>76.520906042564832</v>
          </cell>
          <cell r="I48">
            <v>74.781359063847248</v>
          </cell>
          <cell r="J48">
            <v>73.041812085129664</v>
          </cell>
          <cell r="K48">
            <v>71.302265106412079</v>
          </cell>
          <cell r="L48">
            <v>69.562718127694495</v>
          </cell>
          <cell r="M48">
            <v>67.823171148976911</v>
          </cell>
          <cell r="N48">
            <v>66.083624170259327</v>
          </cell>
          <cell r="O48">
            <v>64.344077191541743</v>
          </cell>
          <cell r="P48">
            <v>62.604530212824159</v>
          </cell>
          <cell r="Q48">
            <v>60.864983234106575</v>
          </cell>
          <cell r="R48">
            <v>59.125436255389033</v>
          </cell>
          <cell r="S48">
            <v>56.661876411414489</v>
          </cell>
          <cell r="T48">
            <v>54.198316567439946</v>
          </cell>
          <cell r="U48">
            <v>51.734756723465402</v>
          </cell>
          <cell r="V48">
            <v>49.271196879490859</v>
          </cell>
          <cell r="W48">
            <v>46.807637035516315</v>
          </cell>
          <cell r="X48">
            <v>44.344077191541771</v>
          </cell>
          <cell r="Y48">
            <v>41.880517347567228</v>
          </cell>
          <cell r="Z48">
            <v>39.416957503592684</v>
          </cell>
          <cell r="AA48">
            <v>36.95339765961814</v>
          </cell>
          <cell r="AB48">
            <v>34.489837815643597</v>
          </cell>
          <cell r="AC48">
            <v>32.026277971669053</v>
          </cell>
          <cell r="AD48">
            <v>29.562718127694517</v>
          </cell>
          <cell r="AE48">
            <v>24.635598439745429</v>
          </cell>
          <cell r="AF48">
            <v>19.708478751796342</v>
          </cell>
          <cell r="AG48">
            <v>14.781359063847255</v>
          </cell>
          <cell r="AH48">
            <v>9.8542393758981675</v>
          </cell>
          <cell r="AI48">
            <v>4.9271196879490811</v>
          </cell>
          <cell r="AJ48">
            <v>0</v>
          </cell>
        </row>
        <row r="49">
          <cell r="D49" t="str">
            <v>BordersUrology</v>
          </cell>
          <cell r="E49" t="str">
            <v>W. Urology</v>
          </cell>
          <cell r="F49">
            <v>5</v>
          </cell>
          <cell r="G49">
            <v>4.891278313830151</v>
          </cell>
          <cell r="H49">
            <v>4.782556627660302</v>
          </cell>
          <cell r="I49">
            <v>4.673834941490453</v>
          </cell>
          <cell r="J49">
            <v>4.565113255320604</v>
          </cell>
          <cell r="K49">
            <v>4.456391569150755</v>
          </cell>
          <cell r="L49">
            <v>4.347669882980906</v>
          </cell>
          <cell r="M49">
            <v>4.2389481968110569</v>
          </cell>
          <cell r="N49">
            <v>4.1302265106412079</v>
          </cell>
          <cell r="O49">
            <v>4.0215048244713589</v>
          </cell>
          <cell r="P49">
            <v>3.9127831383015099</v>
          </cell>
          <cell r="Q49">
            <v>3.8040614521316609</v>
          </cell>
          <cell r="R49">
            <v>3.6953397659618146</v>
          </cell>
          <cell r="S49">
            <v>3.5413672757134056</v>
          </cell>
          <cell r="T49">
            <v>3.3873947854649966</v>
          </cell>
          <cell r="U49">
            <v>3.2334222952165876</v>
          </cell>
          <cell r="V49">
            <v>3.0794498049681787</v>
          </cell>
          <cell r="W49">
            <v>2.9254773147197697</v>
          </cell>
          <cell r="X49">
            <v>2.7715048244713607</v>
          </cell>
          <cell r="Y49">
            <v>2.6175323342229517</v>
          </cell>
          <cell r="Z49">
            <v>2.4635598439745428</v>
          </cell>
          <cell r="AA49">
            <v>2.3095873537261338</v>
          </cell>
          <cell r="AB49">
            <v>2.1556148634777248</v>
          </cell>
          <cell r="AC49">
            <v>2.0016423732293158</v>
          </cell>
          <cell r="AD49">
            <v>1.8476698829809073</v>
          </cell>
          <cell r="AE49">
            <v>1.5397249024840893</v>
          </cell>
          <cell r="AF49">
            <v>1.2317799219872714</v>
          </cell>
          <cell r="AG49">
            <v>0.92383494149045342</v>
          </cell>
          <cell r="AH49">
            <v>0.61588996099363547</v>
          </cell>
          <cell r="AI49">
            <v>0.30794498049681757</v>
          </cell>
          <cell r="AJ49">
            <v>0</v>
          </cell>
        </row>
        <row r="50">
          <cell r="D50" t="str">
            <v>BordersOther specialties</v>
          </cell>
          <cell r="E50" t="str">
            <v>X. Other specialties</v>
          </cell>
          <cell r="F50">
            <v>23</v>
          </cell>
          <cell r="G50">
            <v>22.499880243618694</v>
          </cell>
          <cell r="H50">
            <v>21.999760487237388</v>
          </cell>
          <cell r="I50">
            <v>21.499640730856083</v>
          </cell>
          <cell r="J50">
            <v>20.999520974474777</v>
          </cell>
          <cell r="K50">
            <v>20.499401218093471</v>
          </cell>
          <cell r="L50">
            <v>19.999281461712165</v>
          </cell>
          <cell r="M50">
            <v>19.499161705330859</v>
          </cell>
          <cell r="N50">
            <v>18.999041948949554</v>
          </cell>
          <cell r="O50">
            <v>18.498922192568248</v>
          </cell>
          <cell r="P50">
            <v>17.998802436186942</v>
          </cell>
          <cell r="Q50">
            <v>17.498682679805636</v>
          </cell>
          <cell r="R50">
            <v>16.998562923424348</v>
          </cell>
          <cell r="S50">
            <v>16.290289468281667</v>
          </cell>
          <cell r="T50">
            <v>15.582016013138986</v>
          </cell>
          <cell r="U50">
            <v>14.873742557996305</v>
          </cell>
          <cell r="V50">
            <v>14.165469102853624</v>
          </cell>
          <cell r="W50">
            <v>13.457195647710943</v>
          </cell>
          <cell r="X50">
            <v>12.748922192568262</v>
          </cell>
          <cell r="Y50">
            <v>12.040648737425581</v>
          </cell>
          <cell r="Z50">
            <v>11.3323752822829</v>
          </cell>
          <cell r="AA50">
            <v>10.624101827140219</v>
          </cell>
          <cell r="AB50">
            <v>9.915828371997538</v>
          </cell>
          <cell r="AC50">
            <v>9.2075549168548569</v>
          </cell>
          <cell r="AD50">
            <v>8.4992814617121741</v>
          </cell>
          <cell r="AE50">
            <v>7.0827345514268121</v>
          </cell>
          <cell r="AF50">
            <v>5.66618764114145</v>
          </cell>
          <cell r="AG50">
            <v>4.249640730856088</v>
          </cell>
          <cell r="AH50">
            <v>2.8330938205707259</v>
          </cell>
          <cell r="AI50">
            <v>1.4165469102853636</v>
          </cell>
          <cell r="AJ50">
            <v>0</v>
          </cell>
        </row>
        <row r="51">
          <cell r="D51" t="str">
            <v>Dumfries &amp; GallowayAll specialties</v>
          </cell>
          <cell r="E51" t="str">
            <v>A. All specialties</v>
          </cell>
          <cell r="F51">
            <v>131</v>
          </cell>
          <cell r="G51">
            <v>128.15149182234995</v>
          </cell>
          <cell r="H51">
            <v>125.30298364469992</v>
          </cell>
          <cell r="I51">
            <v>122.45447546704989</v>
          </cell>
          <cell r="J51">
            <v>119.60596728939986</v>
          </cell>
          <cell r="K51">
            <v>116.75745911174982</v>
          </cell>
          <cell r="L51">
            <v>113.90895093409979</v>
          </cell>
          <cell r="M51">
            <v>111.06044275644976</v>
          </cell>
          <cell r="N51">
            <v>108.21193457879973</v>
          </cell>
          <cell r="O51">
            <v>105.3634264011497</v>
          </cell>
          <cell r="P51">
            <v>102.51491822349966</v>
          </cell>
          <cell r="Q51">
            <v>99.666410045849631</v>
          </cell>
          <cell r="R51">
            <v>96.817901868199542</v>
          </cell>
          <cell r="S51">
            <v>92.783822623691222</v>
          </cell>
          <cell r="T51">
            <v>88.749743379182902</v>
          </cell>
          <cell r="U51">
            <v>84.715664134674583</v>
          </cell>
          <cell r="V51">
            <v>80.681584890166263</v>
          </cell>
          <cell r="W51">
            <v>76.647505645657944</v>
          </cell>
          <cell r="X51">
            <v>72.613426401149624</v>
          </cell>
          <cell r="Y51">
            <v>68.579347156641305</v>
          </cell>
          <cell r="Z51">
            <v>64.545267912132985</v>
          </cell>
          <cell r="AA51">
            <v>60.511188667624673</v>
          </cell>
          <cell r="AB51">
            <v>56.47710942311636</v>
          </cell>
          <cell r="AC51">
            <v>52.443030178608048</v>
          </cell>
          <cell r="AD51">
            <v>48.408950934099771</v>
          </cell>
          <cell r="AE51">
            <v>40.340792445083139</v>
          </cell>
          <cell r="AF51">
            <v>32.272633956066514</v>
          </cell>
          <cell r="AG51">
            <v>24.204475467049885</v>
          </cell>
          <cell r="AH51">
            <v>16.136316978033257</v>
          </cell>
          <cell r="AI51">
            <v>8.0681584890166285</v>
          </cell>
          <cell r="AJ51">
            <v>0</v>
          </cell>
        </row>
        <row r="52">
          <cell r="D52" t="str">
            <v>Dumfries &amp; GallowayAnaesthetics</v>
          </cell>
          <cell r="E52" t="str">
            <v>B. Anaesthetics</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D53" t="str">
            <v>Dumfries &amp; GallowayCardiology</v>
          </cell>
          <cell r="E53" t="str">
            <v>C. Cardiology</v>
          </cell>
          <cell r="F53">
            <v>3</v>
          </cell>
          <cell r="G53">
            <v>2.9347669882980907</v>
          </cell>
          <cell r="H53">
            <v>2.8695339765961814</v>
          </cell>
          <cell r="I53">
            <v>2.8043009648942721</v>
          </cell>
          <cell r="J53">
            <v>2.7390679531923627</v>
          </cell>
          <cell r="K53">
            <v>2.6738349414904534</v>
          </cell>
          <cell r="L53">
            <v>2.6086019297885441</v>
          </cell>
          <cell r="M53">
            <v>2.5433689180866348</v>
          </cell>
          <cell r="N53">
            <v>2.4781359063847255</v>
          </cell>
          <cell r="O53">
            <v>2.4129028946828162</v>
          </cell>
          <cell r="P53">
            <v>2.3476698829809068</v>
          </cell>
          <cell r="Q53">
            <v>2.2824368712789975</v>
          </cell>
          <cell r="R53">
            <v>2.2172038595770891</v>
          </cell>
          <cell r="S53">
            <v>2.1248203654280435</v>
          </cell>
          <cell r="T53">
            <v>2.032436871278998</v>
          </cell>
          <cell r="U53">
            <v>1.9400533771299526</v>
          </cell>
          <cell r="V53">
            <v>1.8476698829809073</v>
          </cell>
          <cell r="W53">
            <v>1.7552863888318619</v>
          </cell>
          <cell r="X53">
            <v>1.6629028946828166</v>
          </cell>
          <cell r="Y53">
            <v>1.5705194005337713</v>
          </cell>
          <cell r="Z53">
            <v>1.4781359063847259</v>
          </cell>
          <cell r="AA53">
            <v>1.3857524122356806</v>
          </cell>
          <cell r="AB53">
            <v>1.2933689180866352</v>
          </cell>
          <cell r="AC53">
            <v>1.2009854239375899</v>
          </cell>
          <cell r="AD53">
            <v>1.1086019297885445</v>
          </cell>
          <cell r="AE53">
            <v>0.92383494149045375</v>
          </cell>
          <cell r="AF53">
            <v>0.73906795319236296</v>
          </cell>
          <cell r="AG53">
            <v>0.55430096489427216</v>
          </cell>
          <cell r="AH53">
            <v>0.36953397659618137</v>
          </cell>
          <cell r="AI53">
            <v>0.1847669882980906</v>
          </cell>
          <cell r="AJ53">
            <v>0</v>
          </cell>
        </row>
        <row r="54">
          <cell r="D54" t="str">
            <v>Dumfries &amp; GallowayDermatology</v>
          </cell>
          <cell r="E54" t="str">
            <v>D. Dermatology</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D55" t="str">
            <v>Dumfries &amp; GallowayDiabetes/Endocrinology</v>
          </cell>
          <cell r="E55" t="str">
            <v>E. Diabetes/Endocrinology</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D56" t="str">
            <v>Dumfries &amp; GallowayENT</v>
          </cell>
          <cell r="E56" t="str">
            <v>F. ENT</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D57" t="str">
            <v>Dumfries &amp; GallowayGastroenterology</v>
          </cell>
          <cell r="E57" t="str">
            <v>G. Gastroenterology</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row>
        <row r="58">
          <cell r="D58" t="str">
            <v>Dumfries &amp; GallowayGeneral Medicine</v>
          </cell>
          <cell r="E58" t="str">
            <v>H. General Medicine</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row>
        <row r="59">
          <cell r="D59" t="str">
            <v>Dumfries &amp; GallowayGeneral Surgery (inc Vascular)</v>
          </cell>
          <cell r="E59" t="str">
            <v>I. General Surgery (inc Vascular)</v>
          </cell>
          <cell r="F59">
            <v>66</v>
          </cell>
          <cell r="G59">
            <v>64.564873742557992</v>
          </cell>
          <cell r="H59">
            <v>63.129747485115992</v>
          </cell>
          <cell r="I59">
            <v>61.694621227673991</v>
          </cell>
          <cell r="J59">
            <v>60.259494970231991</v>
          </cell>
          <cell r="K59">
            <v>58.82436871278999</v>
          </cell>
          <cell r="L59">
            <v>57.38924245534799</v>
          </cell>
          <cell r="M59">
            <v>55.954116197905989</v>
          </cell>
          <cell r="N59">
            <v>54.518989940463989</v>
          </cell>
          <cell r="O59">
            <v>53.083863683021988</v>
          </cell>
          <cell r="P59">
            <v>51.648737425579988</v>
          </cell>
          <cell r="Q59">
            <v>50.213611168137987</v>
          </cell>
          <cell r="R59">
            <v>48.778484910695958</v>
          </cell>
          <cell r="S59">
            <v>46.746048039416962</v>
          </cell>
          <cell r="T59">
            <v>44.713611168137966</v>
          </cell>
          <cell r="U59">
            <v>42.68117429685897</v>
          </cell>
          <cell r="V59">
            <v>40.648737425579974</v>
          </cell>
          <cell r="W59">
            <v>38.616300554300977</v>
          </cell>
          <cell r="X59">
            <v>36.583863683021981</v>
          </cell>
          <cell r="Y59">
            <v>34.551426811742985</v>
          </cell>
          <cell r="Z59">
            <v>32.518989940463989</v>
          </cell>
          <cell r="AA59">
            <v>30.486553069184989</v>
          </cell>
          <cell r="AB59">
            <v>28.454116197905989</v>
          </cell>
          <cell r="AC59">
            <v>26.42167932662699</v>
          </cell>
          <cell r="AD59">
            <v>24.389242455347979</v>
          </cell>
          <cell r="AE59">
            <v>20.324368712789983</v>
          </cell>
          <cell r="AF59">
            <v>16.259494970231987</v>
          </cell>
          <cell r="AG59">
            <v>12.194621227673991</v>
          </cell>
          <cell r="AH59">
            <v>8.1297474851159954</v>
          </cell>
          <cell r="AI59">
            <v>4.0648737425579986</v>
          </cell>
          <cell r="AJ59">
            <v>0</v>
          </cell>
        </row>
        <row r="60">
          <cell r="D60" t="str">
            <v>Dumfries &amp; GallowayGynaecology</v>
          </cell>
          <cell r="E60" t="str">
            <v>J. Gynaecology</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row>
        <row r="61">
          <cell r="D61" t="str">
            <v>Dumfries &amp; GallowayNeurology</v>
          </cell>
          <cell r="E61" t="str">
            <v>K. Neurology</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row>
        <row r="62">
          <cell r="D62" t="str">
            <v>Dumfries &amp; GallowayNeurosurgery</v>
          </cell>
          <cell r="E62" t="str">
            <v>L. Neurosurgery</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row>
        <row r="63">
          <cell r="D63" t="str">
            <v>Dumfries &amp; GallowayOphthalmology</v>
          </cell>
          <cell r="E63" t="str">
            <v>M. Ophthalmology</v>
          </cell>
          <cell r="F63">
            <v>1</v>
          </cell>
          <cell r="G63">
            <v>0.97825566276603027</v>
          </cell>
          <cell r="H63">
            <v>0.95651132553206053</v>
          </cell>
          <cell r="I63">
            <v>0.9347669882980908</v>
          </cell>
          <cell r="J63">
            <v>0.91302265106412106</v>
          </cell>
          <cell r="K63">
            <v>0.89127831383015133</v>
          </cell>
          <cell r="L63">
            <v>0.86953397659618159</v>
          </cell>
          <cell r="M63">
            <v>0.84778963936221186</v>
          </cell>
          <cell r="N63">
            <v>0.82604530212824212</v>
          </cell>
          <cell r="O63">
            <v>0.80430096489427239</v>
          </cell>
          <cell r="P63">
            <v>0.78255662766030265</v>
          </cell>
          <cell r="Q63">
            <v>0.76081229042633292</v>
          </cell>
          <cell r="R63">
            <v>0.73906795319236296</v>
          </cell>
          <cell r="S63">
            <v>0.70827345514268114</v>
          </cell>
          <cell r="T63">
            <v>0.67747895709299932</v>
          </cell>
          <cell r="U63">
            <v>0.64668445904331751</v>
          </cell>
          <cell r="V63">
            <v>0.61588996099363569</v>
          </cell>
          <cell r="W63">
            <v>0.58509546294395387</v>
          </cell>
          <cell r="X63">
            <v>0.55430096489427205</v>
          </cell>
          <cell r="Y63">
            <v>0.52350646684459023</v>
          </cell>
          <cell r="Z63">
            <v>0.49271196879490842</v>
          </cell>
          <cell r="AA63">
            <v>0.4619174707452266</v>
          </cell>
          <cell r="AB63">
            <v>0.43112297269554478</v>
          </cell>
          <cell r="AC63">
            <v>0.40032847464586296</v>
          </cell>
          <cell r="AD63">
            <v>0.36953397659618148</v>
          </cell>
          <cell r="AE63">
            <v>0.3079449804968179</v>
          </cell>
          <cell r="AF63">
            <v>0.24635598439745432</v>
          </cell>
          <cell r="AG63">
            <v>0.18476698829809074</v>
          </cell>
          <cell r="AH63">
            <v>0.12317799219872716</v>
          </cell>
          <cell r="AI63">
            <v>6.158899609936358E-2</v>
          </cell>
          <cell r="AJ63">
            <v>0</v>
          </cell>
        </row>
        <row r="64">
          <cell r="D64" t="str">
            <v>Dumfries &amp; GallowayOral &amp; Maxillofacial Surgery</v>
          </cell>
          <cell r="E64" t="str">
            <v>N. Oral &amp; Maxillofacial Surgery</v>
          </cell>
          <cell r="F64">
            <v>2</v>
          </cell>
          <cell r="G64">
            <v>1.9565113255320605</v>
          </cell>
          <cell r="H64">
            <v>1.9130226510641211</v>
          </cell>
          <cell r="I64">
            <v>1.8695339765961816</v>
          </cell>
          <cell r="J64">
            <v>1.8260453021282421</v>
          </cell>
          <cell r="K64">
            <v>1.7825566276603027</v>
          </cell>
          <cell r="L64">
            <v>1.7390679531923632</v>
          </cell>
          <cell r="M64">
            <v>1.6955792787244237</v>
          </cell>
          <cell r="N64">
            <v>1.6520906042564842</v>
          </cell>
          <cell r="O64">
            <v>1.6086019297885448</v>
          </cell>
          <cell r="P64">
            <v>1.5651132553206053</v>
          </cell>
          <cell r="Q64">
            <v>1.5216245808526658</v>
          </cell>
          <cell r="R64">
            <v>1.4781359063847259</v>
          </cell>
          <cell r="S64">
            <v>1.4165469102853623</v>
          </cell>
          <cell r="T64">
            <v>1.3549579141859986</v>
          </cell>
          <cell r="U64">
            <v>1.293368918086635</v>
          </cell>
          <cell r="V64">
            <v>1.2317799219872714</v>
          </cell>
          <cell r="W64">
            <v>1.1701909258879077</v>
          </cell>
          <cell r="X64">
            <v>1.1086019297885441</v>
          </cell>
          <cell r="Y64">
            <v>1.0470129336891805</v>
          </cell>
          <cell r="Z64">
            <v>0.98542393758981683</v>
          </cell>
          <cell r="AA64">
            <v>0.9238349414904532</v>
          </cell>
          <cell r="AB64">
            <v>0.86224594539108956</v>
          </cell>
          <cell r="AC64">
            <v>0.80065694929172593</v>
          </cell>
          <cell r="AD64">
            <v>0.73906795319236296</v>
          </cell>
          <cell r="AE64">
            <v>0.6158899609936358</v>
          </cell>
          <cell r="AF64">
            <v>0.49271196879490864</v>
          </cell>
          <cell r="AG64">
            <v>0.36953397659618148</v>
          </cell>
          <cell r="AH64">
            <v>0.24635598439745432</v>
          </cell>
          <cell r="AI64">
            <v>0.12317799219872716</v>
          </cell>
          <cell r="AJ64">
            <v>0</v>
          </cell>
        </row>
        <row r="65">
          <cell r="D65" t="str">
            <v>Dumfries &amp; GallowayOral Surgery</v>
          </cell>
          <cell r="E65" t="str">
            <v>O. Oral Surgery</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D66" t="str">
            <v>Dumfries &amp; GallowayOrthodontics</v>
          </cell>
          <cell r="E66" t="str">
            <v>P. Orthodontics</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D67" t="str">
            <v>Dumfries &amp; GallowayPain Management</v>
          </cell>
          <cell r="E67" t="str">
            <v>Q. Pain Management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D68" t="str">
            <v>Dumfries &amp; GallowayPlastic Surgery</v>
          </cell>
          <cell r="E68" t="str">
            <v>R. Plastic Surgery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D69" t="str">
            <v>Dumfries &amp; GallowayRespiratory Medicine</v>
          </cell>
          <cell r="E69" t="str">
            <v>S. Respiratory Medicine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D70" t="str">
            <v>Dumfries &amp; GallowayRestorative Dentistry</v>
          </cell>
          <cell r="E70" t="str">
            <v>T. Restorative Dentistry</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D71" t="str">
            <v>Dumfries &amp; GallowayRheumatology</v>
          </cell>
          <cell r="E71" t="str">
            <v>U. Rheumatology</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D72" t="str">
            <v>Dumfries &amp; GallowayTrauma &amp; Orthopaedics</v>
          </cell>
          <cell r="E72" t="str">
            <v>V. Trauma &amp; Orthopaedics</v>
          </cell>
          <cell r="F72">
            <v>54</v>
          </cell>
          <cell r="G72">
            <v>52.825805789365631</v>
          </cell>
          <cell r="H72">
            <v>51.651611578731263</v>
          </cell>
          <cell r="I72">
            <v>50.477417368096894</v>
          </cell>
          <cell r="J72">
            <v>49.303223157462526</v>
          </cell>
          <cell r="K72">
            <v>48.129028946828157</v>
          </cell>
          <cell r="L72">
            <v>46.954834736193789</v>
          </cell>
          <cell r="M72">
            <v>45.78064052555942</v>
          </cell>
          <cell r="N72">
            <v>44.606446314925051</v>
          </cell>
          <cell r="O72">
            <v>43.432252104290683</v>
          </cell>
          <cell r="P72">
            <v>42.258057893656314</v>
          </cell>
          <cell r="Q72">
            <v>41.083863683021946</v>
          </cell>
          <cell r="R72">
            <v>39.909669472387598</v>
          </cell>
          <cell r="S72">
            <v>38.246766577704783</v>
          </cell>
          <cell r="T72">
            <v>36.583863683021967</v>
          </cell>
          <cell r="U72">
            <v>34.920960788339151</v>
          </cell>
          <cell r="V72">
            <v>33.258057893656336</v>
          </cell>
          <cell r="W72">
            <v>31.59515499897352</v>
          </cell>
          <cell r="X72">
            <v>29.932252104290704</v>
          </cell>
          <cell r="Y72">
            <v>28.269349209607888</v>
          </cell>
          <cell r="Z72">
            <v>26.606446314925073</v>
          </cell>
          <cell r="AA72">
            <v>24.943543420242257</v>
          </cell>
          <cell r="AB72">
            <v>23.280640525559441</v>
          </cell>
          <cell r="AC72">
            <v>21.617737630876626</v>
          </cell>
          <cell r="AD72">
            <v>19.954834736193799</v>
          </cell>
          <cell r="AE72">
            <v>16.629028946828164</v>
          </cell>
          <cell r="AF72">
            <v>13.303223157462531</v>
          </cell>
          <cell r="AG72">
            <v>9.9774173680968978</v>
          </cell>
          <cell r="AH72">
            <v>6.6516115787312646</v>
          </cell>
          <cell r="AI72">
            <v>3.3258057893656314</v>
          </cell>
          <cell r="AJ72">
            <v>0</v>
          </cell>
        </row>
        <row r="73">
          <cell r="D73" t="str">
            <v>Dumfries &amp; GallowayUrology</v>
          </cell>
          <cell r="E73" t="str">
            <v>W. Urology</v>
          </cell>
          <cell r="F73">
            <v>2</v>
          </cell>
          <cell r="G73">
            <v>1.9565113255320605</v>
          </cell>
          <cell r="H73">
            <v>1.9130226510641211</v>
          </cell>
          <cell r="I73">
            <v>1.8695339765961816</v>
          </cell>
          <cell r="J73">
            <v>1.8260453021282421</v>
          </cell>
          <cell r="K73">
            <v>1.7825566276603027</v>
          </cell>
          <cell r="L73">
            <v>1.7390679531923632</v>
          </cell>
          <cell r="M73">
            <v>1.6955792787244237</v>
          </cell>
          <cell r="N73">
            <v>1.6520906042564842</v>
          </cell>
          <cell r="O73">
            <v>1.6086019297885448</v>
          </cell>
          <cell r="P73">
            <v>1.5651132553206053</v>
          </cell>
          <cell r="Q73">
            <v>1.5216245808526658</v>
          </cell>
          <cell r="R73">
            <v>1.4781359063847259</v>
          </cell>
          <cell r="S73">
            <v>1.4165469102853623</v>
          </cell>
          <cell r="T73">
            <v>1.3549579141859986</v>
          </cell>
          <cell r="U73">
            <v>1.293368918086635</v>
          </cell>
          <cell r="V73">
            <v>1.2317799219872714</v>
          </cell>
          <cell r="W73">
            <v>1.1701909258879077</v>
          </cell>
          <cell r="X73">
            <v>1.1086019297885441</v>
          </cell>
          <cell r="Y73">
            <v>1.0470129336891805</v>
          </cell>
          <cell r="Z73">
            <v>0.98542393758981683</v>
          </cell>
          <cell r="AA73">
            <v>0.9238349414904532</v>
          </cell>
          <cell r="AB73">
            <v>0.86224594539108956</v>
          </cell>
          <cell r="AC73">
            <v>0.80065694929172593</v>
          </cell>
          <cell r="AD73">
            <v>0.73906795319236296</v>
          </cell>
          <cell r="AE73">
            <v>0.6158899609936358</v>
          </cell>
          <cell r="AF73">
            <v>0.49271196879490864</v>
          </cell>
          <cell r="AG73">
            <v>0.36953397659618148</v>
          </cell>
          <cell r="AH73">
            <v>0.24635598439745432</v>
          </cell>
          <cell r="AI73">
            <v>0.12317799219872716</v>
          </cell>
          <cell r="AJ73">
            <v>0</v>
          </cell>
        </row>
        <row r="74">
          <cell r="D74" t="str">
            <v>Dumfries &amp; GallowayOther specialties</v>
          </cell>
          <cell r="E74" t="str">
            <v>X. Other specialties</v>
          </cell>
          <cell r="F74">
            <v>3</v>
          </cell>
          <cell r="G74">
            <v>2.9347669882980907</v>
          </cell>
          <cell r="H74">
            <v>2.8695339765961814</v>
          </cell>
          <cell r="I74">
            <v>2.8043009648942721</v>
          </cell>
          <cell r="J74">
            <v>2.7390679531923627</v>
          </cell>
          <cell r="K74">
            <v>2.6738349414904534</v>
          </cell>
          <cell r="L74">
            <v>2.6086019297885441</v>
          </cell>
          <cell r="M74">
            <v>2.5433689180866348</v>
          </cell>
          <cell r="N74">
            <v>2.4781359063847255</v>
          </cell>
          <cell r="O74">
            <v>2.4129028946828162</v>
          </cell>
          <cell r="P74">
            <v>2.3476698829809068</v>
          </cell>
          <cell r="Q74">
            <v>2.2824368712789975</v>
          </cell>
          <cell r="R74">
            <v>2.2172038595770891</v>
          </cell>
          <cell r="S74">
            <v>2.1248203654280435</v>
          </cell>
          <cell r="T74">
            <v>2.032436871278998</v>
          </cell>
          <cell r="U74">
            <v>1.9400533771299526</v>
          </cell>
          <cell r="V74">
            <v>1.8476698829809073</v>
          </cell>
          <cell r="W74">
            <v>1.7552863888318619</v>
          </cell>
          <cell r="X74">
            <v>1.6629028946828166</v>
          </cell>
          <cell r="Y74">
            <v>1.5705194005337713</v>
          </cell>
          <cell r="Z74">
            <v>1.4781359063847259</v>
          </cell>
          <cell r="AA74">
            <v>1.3857524122356806</v>
          </cell>
          <cell r="AB74">
            <v>1.2933689180866352</v>
          </cell>
          <cell r="AC74">
            <v>1.2009854239375899</v>
          </cell>
          <cell r="AD74">
            <v>1.1086019297885445</v>
          </cell>
          <cell r="AE74">
            <v>0.92383494149045375</v>
          </cell>
          <cell r="AF74">
            <v>0.73906795319236296</v>
          </cell>
          <cell r="AG74">
            <v>0.55430096489427216</v>
          </cell>
          <cell r="AH74">
            <v>0.36953397659618137</v>
          </cell>
          <cell r="AI74">
            <v>0.1847669882980906</v>
          </cell>
          <cell r="AJ74">
            <v>0</v>
          </cell>
        </row>
        <row r="75">
          <cell r="D75" t="str">
            <v>FifeAll specialties</v>
          </cell>
          <cell r="E75" t="str">
            <v>A. All specialties</v>
          </cell>
          <cell r="F75">
            <v>632</v>
          </cell>
          <cell r="G75">
            <v>618.25757886813108</v>
          </cell>
          <cell r="H75">
            <v>604.51515773626215</v>
          </cell>
          <cell r="I75">
            <v>590.77273660439323</v>
          </cell>
          <cell r="J75">
            <v>577.03031547252431</v>
          </cell>
          <cell r="K75">
            <v>563.28789434065538</v>
          </cell>
          <cell r="L75">
            <v>549.54547320878646</v>
          </cell>
          <cell r="M75">
            <v>535.80305207691754</v>
          </cell>
          <cell r="N75">
            <v>522.06063094504862</v>
          </cell>
          <cell r="O75">
            <v>508.31820981317975</v>
          </cell>
          <cell r="P75">
            <v>494.57578868131088</v>
          </cell>
          <cell r="Q75">
            <v>480.83336754944202</v>
          </cell>
          <cell r="R75">
            <v>467.09094641757338</v>
          </cell>
          <cell r="S75">
            <v>447.62882365017447</v>
          </cell>
          <cell r="T75">
            <v>428.16670088277556</v>
          </cell>
          <cell r="U75">
            <v>408.70457811537665</v>
          </cell>
          <cell r="V75">
            <v>389.24245534797774</v>
          </cell>
          <cell r="W75">
            <v>369.78033258057883</v>
          </cell>
          <cell r="X75">
            <v>350.31820981317992</v>
          </cell>
          <cell r="Y75">
            <v>330.85608704578101</v>
          </cell>
          <cell r="Z75">
            <v>311.3939642783821</v>
          </cell>
          <cell r="AA75">
            <v>291.93184151098319</v>
          </cell>
          <cell r="AB75">
            <v>272.46971874358428</v>
          </cell>
          <cell r="AC75">
            <v>253.0075959761854</v>
          </cell>
          <cell r="AD75">
            <v>233.54547320878669</v>
          </cell>
          <cell r="AE75">
            <v>194.6212276739889</v>
          </cell>
          <cell r="AF75">
            <v>155.69698213919111</v>
          </cell>
          <cell r="AG75">
            <v>116.77273660439332</v>
          </cell>
          <cell r="AH75">
            <v>77.848491069595525</v>
          </cell>
          <cell r="AI75">
            <v>38.924245534797741</v>
          </cell>
          <cell r="AJ75">
            <v>0</v>
          </cell>
        </row>
        <row r="76">
          <cell r="D76" t="str">
            <v>FifeAnaesthetics</v>
          </cell>
          <cell r="E76" t="str">
            <v>B. Anaesthetics</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D77" t="str">
            <v>FifeCardiology</v>
          </cell>
          <cell r="E77" t="str">
            <v>C. Cardiology</v>
          </cell>
          <cell r="F77">
            <v>19</v>
          </cell>
          <cell r="G77">
            <v>18.586857592554576</v>
          </cell>
          <cell r="H77">
            <v>18.173715185109153</v>
          </cell>
          <cell r="I77">
            <v>17.760572777663729</v>
          </cell>
          <cell r="J77">
            <v>17.347430370218305</v>
          </cell>
          <cell r="K77">
            <v>16.934287962772881</v>
          </cell>
          <cell r="L77">
            <v>16.521145555327458</v>
          </cell>
          <cell r="M77">
            <v>16.108003147882034</v>
          </cell>
          <cell r="N77">
            <v>15.694860740436608</v>
          </cell>
          <cell r="O77">
            <v>15.281718332991183</v>
          </cell>
          <cell r="P77">
            <v>14.868575925545757</v>
          </cell>
          <cell r="Q77">
            <v>14.455433518100332</v>
          </cell>
          <cell r="R77">
            <v>14.042291110654896</v>
          </cell>
          <cell r="S77">
            <v>13.457195647710941</v>
          </cell>
          <cell r="T77">
            <v>12.872100184766987</v>
          </cell>
          <cell r="U77">
            <v>12.287004721823033</v>
          </cell>
          <cell r="V77">
            <v>11.701909258879079</v>
          </cell>
          <cell r="W77">
            <v>11.116813795935125</v>
          </cell>
          <cell r="X77">
            <v>10.53171833299117</v>
          </cell>
          <cell r="Y77">
            <v>9.9466228700472161</v>
          </cell>
          <cell r="Z77">
            <v>9.3615274071032619</v>
          </cell>
          <cell r="AA77">
            <v>8.7764319441593077</v>
          </cell>
          <cell r="AB77">
            <v>8.1913364812153535</v>
          </cell>
          <cell r="AC77">
            <v>7.6062410182713993</v>
          </cell>
          <cell r="AD77">
            <v>7.0211455553274478</v>
          </cell>
          <cell r="AE77">
            <v>5.8509546294395403</v>
          </cell>
          <cell r="AF77">
            <v>4.6807637035516318</v>
          </cell>
          <cell r="AG77">
            <v>3.5105727776637239</v>
          </cell>
          <cell r="AH77">
            <v>2.3403818517758159</v>
          </cell>
          <cell r="AI77">
            <v>1.170190925887908</v>
          </cell>
          <cell r="AJ77">
            <v>0</v>
          </cell>
        </row>
        <row r="78">
          <cell r="D78" t="str">
            <v>FifeDermatology</v>
          </cell>
          <cell r="E78" t="str">
            <v>D. Dermatology</v>
          </cell>
          <cell r="F78">
            <v>1</v>
          </cell>
          <cell r="G78">
            <v>0.97825566276603027</v>
          </cell>
          <cell r="H78">
            <v>0.95651132553206053</v>
          </cell>
          <cell r="I78">
            <v>0.9347669882980908</v>
          </cell>
          <cell r="J78">
            <v>0.91302265106412106</v>
          </cell>
          <cell r="K78">
            <v>0.89127831383015133</v>
          </cell>
          <cell r="L78">
            <v>0.86953397659618159</v>
          </cell>
          <cell r="M78">
            <v>0.84778963936221186</v>
          </cell>
          <cell r="N78">
            <v>0.82604530212824212</v>
          </cell>
          <cell r="O78">
            <v>0.80430096489427239</v>
          </cell>
          <cell r="P78">
            <v>0.78255662766030265</v>
          </cell>
          <cell r="Q78">
            <v>0.76081229042633292</v>
          </cell>
          <cell r="R78">
            <v>0.73906795319236296</v>
          </cell>
          <cell r="S78">
            <v>0.70827345514268114</v>
          </cell>
          <cell r="T78">
            <v>0.67747895709299932</v>
          </cell>
          <cell r="U78">
            <v>0.64668445904331751</v>
          </cell>
          <cell r="V78">
            <v>0.61588996099363569</v>
          </cell>
          <cell r="W78">
            <v>0.58509546294395387</v>
          </cell>
          <cell r="X78">
            <v>0.55430096489427205</v>
          </cell>
          <cell r="Y78">
            <v>0.52350646684459023</v>
          </cell>
          <cell r="Z78">
            <v>0.49271196879490842</v>
          </cell>
          <cell r="AA78">
            <v>0.4619174707452266</v>
          </cell>
          <cell r="AB78">
            <v>0.43112297269554478</v>
          </cell>
          <cell r="AC78">
            <v>0.40032847464586296</v>
          </cell>
          <cell r="AD78">
            <v>0.36953397659618148</v>
          </cell>
          <cell r="AE78">
            <v>0.3079449804968179</v>
          </cell>
          <cell r="AF78">
            <v>0.24635598439745432</v>
          </cell>
          <cell r="AG78">
            <v>0.18476698829809074</v>
          </cell>
          <cell r="AH78">
            <v>0.12317799219872716</v>
          </cell>
          <cell r="AI78">
            <v>6.158899609936358E-2</v>
          </cell>
          <cell r="AJ78">
            <v>0</v>
          </cell>
        </row>
        <row r="79">
          <cell r="D79" t="str">
            <v>FifeDiabetes/Endocrinology</v>
          </cell>
          <cell r="E79" t="str">
            <v>E. Diabetes/Endocrinology</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row>
        <row r="80">
          <cell r="D80" t="str">
            <v>FifeENT</v>
          </cell>
          <cell r="E80" t="str">
            <v>F. ENT</v>
          </cell>
          <cell r="F80">
            <v>76</v>
          </cell>
          <cell r="G80">
            <v>74.347430370218305</v>
          </cell>
          <cell r="H80">
            <v>72.69486074043661</v>
          </cell>
          <cell r="I80">
            <v>71.042291110654915</v>
          </cell>
          <cell r="J80">
            <v>69.38972148087322</v>
          </cell>
          <cell r="K80">
            <v>67.737151851091525</v>
          </cell>
          <cell r="L80">
            <v>66.08458222130983</v>
          </cell>
          <cell r="M80">
            <v>64.432012591528135</v>
          </cell>
          <cell r="N80">
            <v>62.779442961746433</v>
          </cell>
          <cell r="O80">
            <v>61.126873331964731</v>
          </cell>
          <cell r="P80">
            <v>59.474303702183029</v>
          </cell>
          <cell r="Q80">
            <v>57.821734072401327</v>
          </cell>
          <cell r="R80">
            <v>56.169164442619582</v>
          </cell>
          <cell r="S80">
            <v>53.828782590843765</v>
          </cell>
          <cell r="T80">
            <v>51.488400739067949</v>
          </cell>
          <cell r="U80">
            <v>49.148018887292132</v>
          </cell>
          <cell r="V80">
            <v>46.807637035516315</v>
          </cell>
          <cell r="W80">
            <v>44.467255183740498</v>
          </cell>
          <cell r="X80">
            <v>42.126873331964681</v>
          </cell>
          <cell r="Y80">
            <v>39.786491480188865</v>
          </cell>
          <cell r="Z80">
            <v>37.446109628413048</v>
          </cell>
          <cell r="AA80">
            <v>35.105727776637231</v>
          </cell>
          <cell r="AB80">
            <v>32.765345924861414</v>
          </cell>
          <cell r="AC80">
            <v>30.424964073085597</v>
          </cell>
          <cell r="AD80">
            <v>28.084582221309791</v>
          </cell>
          <cell r="AE80">
            <v>23.403818517758161</v>
          </cell>
          <cell r="AF80">
            <v>18.723054814206527</v>
          </cell>
          <cell r="AG80">
            <v>14.042291110654896</v>
          </cell>
          <cell r="AH80">
            <v>9.3615274071032637</v>
          </cell>
          <cell r="AI80">
            <v>4.6807637035516318</v>
          </cell>
          <cell r="AJ80">
            <v>0</v>
          </cell>
        </row>
        <row r="81">
          <cell r="D81" t="str">
            <v>FifeGastroenterology</v>
          </cell>
          <cell r="E81" t="str">
            <v>G. Gastroenterology</v>
          </cell>
          <cell r="F81">
            <v>2</v>
          </cell>
          <cell r="G81">
            <v>1.9565113255320605</v>
          </cell>
          <cell r="H81">
            <v>1.9130226510641211</v>
          </cell>
          <cell r="I81">
            <v>1.8695339765961816</v>
          </cell>
          <cell r="J81">
            <v>1.8260453021282421</v>
          </cell>
          <cell r="K81">
            <v>1.7825566276603027</v>
          </cell>
          <cell r="L81">
            <v>1.7390679531923632</v>
          </cell>
          <cell r="M81">
            <v>1.6955792787244237</v>
          </cell>
          <cell r="N81">
            <v>1.6520906042564842</v>
          </cell>
          <cell r="O81">
            <v>1.6086019297885448</v>
          </cell>
          <cell r="P81">
            <v>1.5651132553206053</v>
          </cell>
          <cell r="Q81">
            <v>1.5216245808526658</v>
          </cell>
          <cell r="R81">
            <v>1.4781359063847259</v>
          </cell>
          <cell r="S81">
            <v>1.4165469102853623</v>
          </cell>
          <cell r="T81">
            <v>1.3549579141859986</v>
          </cell>
          <cell r="U81">
            <v>1.293368918086635</v>
          </cell>
          <cell r="V81">
            <v>1.2317799219872714</v>
          </cell>
          <cell r="W81">
            <v>1.1701909258879077</v>
          </cell>
          <cell r="X81">
            <v>1.1086019297885441</v>
          </cell>
          <cell r="Y81">
            <v>1.0470129336891805</v>
          </cell>
          <cell r="Z81">
            <v>0.98542393758981683</v>
          </cell>
          <cell r="AA81">
            <v>0.9238349414904532</v>
          </cell>
          <cell r="AB81">
            <v>0.86224594539108956</v>
          </cell>
          <cell r="AC81">
            <v>0.80065694929172593</v>
          </cell>
          <cell r="AD81">
            <v>0.73906795319236296</v>
          </cell>
          <cell r="AE81">
            <v>0.6158899609936358</v>
          </cell>
          <cell r="AF81">
            <v>0.49271196879490864</v>
          </cell>
          <cell r="AG81">
            <v>0.36953397659618148</v>
          </cell>
          <cell r="AH81">
            <v>0.24635598439745432</v>
          </cell>
          <cell r="AI81">
            <v>0.12317799219872716</v>
          </cell>
          <cell r="AJ81">
            <v>0</v>
          </cell>
        </row>
        <row r="82">
          <cell r="D82" t="str">
            <v>FifeGeneral Medicine</v>
          </cell>
          <cell r="E82" t="str">
            <v>H. General Medicine</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row>
        <row r="83">
          <cell r="D83" t="str">
            <v>FifeGeneral Surgery (inc Vascular)</v>
          </cell>
          <cell r="E83" t="str">
            <v>I. General Surgery (inc Vascular)</v>
          </cell>
          <cell r="F83">
            <v>72</v>
          </cell>
          <cell r="G83">
            <v>70.43440771915418</v>
          </cell>
          <cell r="H83">
            <v>68.86881543830836</v>
          </cell>
          <cell r="I83">
            <v>67.30322315746254</v>
          </cell>
          <cell r="J83">
            <v>65.73763087661672</v>
          </cell>
          <cell r="K83">
            <v>64.1720385957709</v>
          </cell>
          <cell r="L83">
            <v>62.60644631492508</v>
          </cell>
          <cell r="M83">
            <v>61.04085403407926</v>
          </cell>
          <cell r="N83">
            <v>59.47526175323344</v>
          </cell>
          <cell r="O83">
            <v>57.90966947238762</v>
          </cell>
          <cell r="P83">
            <v>56.3440771915418</v>
          </cell>
          <cell r="Q83">
            <v>54.77848491069598</v>
          </cell>
          <cell r="R83">
            <v>53.212892629850131</v>
          </cell>
          <cell r="S83">
            <v>50.995688770273041</v>
          </cell>
          <cell r="T83">
            <v>48.778484910695951</v>
          </cell>
          <cell r="U83">
            <v>46.561281051118861</v>
          </cell>
          <cell r="V83">
            <v>44.344077191541771</v>
          </cell>
          <cell r="W83">
            <v>42.126873331964681</v>
          </cell>
          <cell r="X83">
            <v>39.909669472387591</v>
          </cell>
          <cell r="Y83">
            <v>37.692465612810501</v>
          </cell>
          <cell r="Z83">
            <v>35.475261753233411</v>
          </cell>
          <cell r="AA83">
            <v>33.258057893656321</v>
          </cell>
          <cell r="AB83">
            <v>31.040854034079231</v>
          </cell>
          <cell r="AC83">
            <v>28.823650174502141</v>
          </cell>
          <cell r="AD83">
            <v>26.606446314925066</v>
          </cell>
          <cell r="AE83">
            <v>22.172038595770889</v>
          </cell>
          <cell r="AF83">
            <v>17.737630876616713</v>
          </cell>
          <cell r="AG83">
            <v>13.303223157462536</v>
          </cell>
          <cell r="AH83">
            <v>8.8688154383083599</v>
          </cell>
          <cell r="AI83">
            <v>4.4344077191541826</v>
          </cell>
          <cell r="AJ83">
            <v>0</v>
          </cell>
        </row>
        <row r="84">
          <cell r="D84" t="str">
            <v>FifeGynaecology</v>
          </cell>
          <cell r="E84" t="str">
            <v>J. Gynaecology</v>
          </cell>
          <cell r="F84">
            <v>47</v>
          </cell>
          <cell r="G84">
            <v>45.97801615000342</v>
          </cell>
          <cell r="H84">
            <v>44.956032300006839</v>
          </cell>
          <cell r="I84">
            <v>43.934048450010259</v>
          </cell>
          <cell r="J84">
            <v>42.912064600013679</v>
          </cell>
          <cell r="K84">
            <v>41.890080750017098</v>
          </cell>
          <cell r="L84">
            <v>40.868096900020518</v>
          </cell>
          <cell r="M84">
            <v>39.846113050023938</v>
          </cell>
          <cell r="N84">
            <v>38.824129200027357</v>
          </cell>
          <cell r="O84">
            <v>37.802145350030777</v>
          </cell>
          <cell r="P84">
            <v>36.780161500034197</v>
          </cell>
          <cell r="Q84">
            <v>35.758177650037617</v>
          </cell>
          <cell r="R84">
            <v>34.736193800041058</v>
          </cell>
          <cell r="S84">
            <v>33.288852391706016</v>
          </cell>
          <cell r="T84">
            <v>31.84151098337097</v>
          </cell>
          <cell r="U84">
            <v>30.394169575035924</v>
          </cell>
          <cell r="V84">
            <v>28.946828166700879</v>
          </cell>
          <cell r="W84">
            <v>27.499486758365833</v>
          </cell>
          <cell r="X84">
            <v>26.052145350030788</v>
          </cell>
          <cell r="Y84">
            <v>24.604803941695742</v>
          </cell>
          <cell r="Z84">
            <v>23.157462533360697</v>
          </cell>
          <cell r="AA84">
            <v>21.710121125025651</v>
          </cell>
          <cell r="AB84">
            <v>20.262779716690606</v>
          </cell>
          <cell r="AC84">
            <v>18.81543830835556</v>
          </cell>
          <cell r="AD84">
            <v>17.368096900020529</v>
          </cell>
          <cell r="AE84">
            <v>14.473414083350441</v>
          </cell>
          <cell r="AF84">
            <v>11.578731266680354</v>
          </cell>
          <cell r="AG84">
            <v>8.6840484500102662</v>
          </cell>
          <cell r="AH84">
            <v>5.7893656333401786</v>
          </cell>
          <cell r="AI84">
            <v>2.8946828166700906</v>
          </cell>
          <cell r="AJ84">
            <v>0</v>
          </cell>
        </row>
        <row r="85">
          <cell r="D85" t="str">
            <v>FifeNeurology</v>
          </cell>
          <cell r="E85" t="str">
            <v>K. Neurology</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row>
        <row r="86">
          <cell r="D86" t="str">
            <v>FifeNeurosurgery</v>
          </cell>
          <cell r="E86" t="str">
            <v>L. Neurosurgery</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D87" t="str">
            <v>FifeOphthalmology</v>
          </cell>
          <cell r="E87" t="str">
            <v>M. Ophthalmology</v>
          </cell>
          <cell r="F87">
            <v>162</v>
          </cell>
          <cell r="G87">
            <v>158.47741736809689</v>
          </cell>
          <cell r="H87">
            <v>154.95483473619379</v>
          </cell>
          <cell r="I87">
            <v>151.43225210429068</v>
          </cell>
          <cell r="J87">
            <v>147.90966947238758</v>
          </cell>
          <cell r="K87">
            <v>144.38708684048447</v>
          </cell>
          <cell r="L87">
            <v>140.86450420858137</v>
          </cell>
          <cell r="M87">
            <v>137.34192157667826</v>
          </cell>
          <cell r="N87">
            <v>133.81933894477515</v>
          </cell>
          <cell r="O87">
            <v>130.29675631287205</v>
          </cell>
          <cell r="P87">
            <v>126.77417368096894</v>
          </cell>
          <cell r="Q87">
            <v>123.25159104906584</v>
          </cell>
          <cell r="R87">
            <v>119.7290084171628</v>
          </cell>
          <cell r="S87">
            <v>114.74029973311436</v>
          </cell>
          <cell r="T87">
            <v>109.75159104906591</v>
          </cell>
          <cell r="U87">
            <v>104.76288236501746</v>
          </cell>
          <cell r="V87">
            <v>99.774173680969014</v>
          </cell>
          <cell r="W87">
            <v>94.785464996920567</v>
          </cell>
          <cell r="X87">
            <v>89.79675631287212</v>
          </cell>
          <cell r="Y87">
            <v>84.808047628823672</v>
          </cell>
          <cell r="Z87">
            <v>79.819338944775225</v>
          </cell>
          <cell r="AA87">
            <v>74.830630260726778</v>
          </cell>
          <cell r="AB87">
            <v>69.841921576678331</v>
          </cell>
          <cell r="AC87">
            <v>64.853212892629884</v>
          </cell>
          <cell r="AD87">
            <v>59.864504208581401</v>
          </cell>
          <cell r="AE87">
            <v>49.8870868404845</v>
          </cell>
          <cell r="AF87">
            <v>39.909669472387598</v>
          </cell>
          <cell r="AG87">
            <v>29.932252104290697</v>
          </cell>
          <cell r="AH87">
            <v>19.954834736193796</v>
          </cell>
          <cell r="AI87">
            <v>9.9774173680968961</v>
          </cell>
          <cell r="AJ87">
            <v>0</v>
          </cell>
        </row>
        <row r="88">
          <cell r="D88" t="str">
            <v>FifeOral &amp; Maxillofacial Surgery</v>
          </cell>
          <cell r="E88" t="str">
            <v>N. Oral &amp; Maxillofacial Surgery</v>
          </cell>
          <cell r="F88">
            <v>38</v>
          </cell>
          <cell r="G88">
            <v>37.173715185109153</v>
          </cell>
          <cell r="H88">
            <v>36.347430370218305</v>
          </cell>
          <cell r="I88">
            <v>35.521145555327458</v>
          </cell>
          <cell r="J88">
            <v>34.69486074043661</v>
          </cell>
          <cell r="K88">
            <v>33.868575925545763</v>
          </cell>
          <cell r="L88">
            <v>33.042291110654915</v>
          </cell>
          <cell r="M88">
            <v>32.216006295764068</v>
          </cell>
          <cell r="N88">
            <v>31.389721480873217</v>
          </cell>
          <cell r="O88">
            <v>30.563436665982366</v>
          </cell>
          <cell r="P88">
            <v>29.737151851091514</v>
          </cell>
          <cell r="Q88">
            <v>28.910867036200663</v>
          </cell>
          <cell r="R88">
            <v>28.084582221309791</v>
          </cell>
          <cell r="S88">
            <v>26.914391295421883</v>
          </cell>
          <cell r="T88">
            <v>25.744200369533974</v>
          </cell>
          <cell r="U88">
            <v>24.574009443646066</v>
          </cell>
          <cell r="V88">
            <v>23.403818517758157</v>
          </cell>
          <cell r="W88">
            <v>22.233627591870249</v>
          </cell>
          <cell r="X88">
            <v>21.063436665982341</v>
          </cell>
          <cell r="Y88">
            <v>19.893245740094432</v>
          </cell>
          <cell r="Z88">
            <v>18.723054814206524</v>
          </cell>
          <cell r="AA88">
            <v>17.552863888318615</v>
          </cell>
          <cell r="AB88">
            <v>16.382672962430707</v>
          </cell>
          <cell r="AC88">
            <v>15.212482036542799</v>
          </cell>
          <cell r="AD88">
            <v>14.042291110654896</v>
          </cell>
          <cell r="AE88">
            <v>11.701909258879081</v>
          </cell>
          <cell r="AF88">
            <v>9.3615274071032637</v>
          </cell>
          <cell r="AG88">
            <v>7.0211455553274478</v>
          </cell>
          <cell r="AH88">
            <v>4.6807637035516318</v>
          </cell>
          <cell r="AI88">
            <v>2.3403818517758159</v>
          </cell>
          <cell r="AJ88">
            <v>0</v>
          </cell>
        </row>
        <row r="89">
          <cell r="D89" t="str">
            <v>FifeOral Surgery</v>
          </cell>
          <cell r="E89" t="str">
            <v>O. Oral Surgery</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D90" t="str">
            <v>FifeOrthodontics</v>
          </cell>
          <cell r="E90" t="str">
            <v>P. Orthodontics</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D91" t="str">
            <v>FifePain Management</v>
          </cell>
          <cell r="E91" t="str">
            <v>Q. Pain Management</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row>
        <row r="92">
          <cell r="D92" t="str">
            <v>FifePlastic Surgery</v>
          </cell>
          <cell r="E92" t="str">
            <v>R. Plastic Surgery</v>
          </cell>
          <cell r="F92">
            <v>1</v>
          </cell>
          <cell r="G92">
            <v>0.97825566276603027</v>
          </cell>
          <cell r="H92">
            <v>0.95651132553206053</v>
          </cell>
          <cell r="I92">
            <v>0.9347669882980908</v>
          </cell>
          <cell r="J92">
            <v>0.91302265106412106</v>
          </cell>
          <cell r="K92">
            <v>0.89127831383015133</v>
          </cell>
          <cell r="L92">
            <v>0.86953397659618159</v>
          </cell>
          <cell r="M92">
            <v>0.84778963936221186</v>
          </cell>
          <cell r="N92">
            <v>0.82604530212824212</v>
          </cell>
          <cell r="O92">
            <v>0.80430096489427239</v>
          </cell>
          <cell r="P92">
            <v>0.78255662766030265</v>
          </cell>
          <cell r="Q92">
            <v>0.76081229042633292</v>
          </cell>
          <cell r="R92">
            <v>0.73906795319236296</v>
          </cell>
          <cell r="S92">
            <v>0.70827345514268114</v>
          </cell>
          <cell r="T92">
            <v>0.67747895709299932</v>
          </cell>
          <cell r="U92">
            <v>0.64668445904331751</v>
          </cell>
          <cell r="V92">
            <v>0.61588996099363569</v>
          </cell>
          <cell r="W92">
            <v>0.58509546294395387</v>
          </cell>
          <cell r="X92">
            <v>0.55430096489427205</v>
          </cell>
          <cell r="Y92">
            <v>0.52350646684459023</v>
          </cell>
          <cell r="Z92">
            <v>0.49271196879490842</v>
          </cell>
          <cell r="AA92">
            <v>0.4619174707452266</v>
          </cell>
          <cell r="AB92">
            <v>0.43112297269554478</v>
          </cell>
          <cell r="AC92">
            <v>0.40032847464586296</v>
          </cell>
          <cell r="AD92">
            <v>0.36953397659618148</v>
          </cell>
          <cell r="AE92">
            <v>0.3079449804968179</v>
          </cell>
          <cell r="AF92">
            <v>0.24635598439745432</v>
          </cell>
          <cell r="AG92">
            <v>0.18476698829809074</v>
          </cell>
          <cell r="AH92">
            <v>0.12317799219872716</v>
          </cell>
          <cell r="AI92">
            <v>6.158899609936358E-2</v>
          </cell>
          <cell r="AJ92">
            <v>0</v>
          </cell>
        </row>
        <row r="93">
          <cell r="D93" t="str">
            <v>FifeRespiratory Medicine</v>
          </cell>
          <cell r="E93" t="str">
            <v>S. Respiratory Medicine</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D94" t="str">
            <v>FifeRestorative Dentistry</v>
          </cell>
          <cell r="E94" t="str">
            <v>T. Restorative Dentistry</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row>
        <row r="95">
          <cell r="D95" t="str">
            <v>FifeRheumatology</v>
          </cell>
          <cell r="E95" t="str">
            <v>U. Rheumatology</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D96" t="str">
            <v>FifeTrauma &amp; Orthopaedics</v>
          </cell>
          <cell r="E96" t="str">
            <v>V. Trauma &amp; Orthopaedics</v>
          </cell>
          <cell r="F96">
            <v>59</v>
          </cell>
          <cell r="G96">
            <v>57.717084103195788</v>
          </cell>
          <cell r="H96">
            <v>56.434168206391575</v>
          </cell>
          <cell r="I96">
            <v>55.151252309587363</v>
          </cell>
          <cell r="J96">
            <v>53.868336412783151</v>
          </cell>
          <cell r="K96">
            <v>52.585420515978939</v>
          </cell>
          <cell r="L96">
            <v>51.302504619174726</v>
          </cell>
          <cell r="M96">
            <v>50.019588722370514</v>
          </cell>
          <cell r="N96">
            <v>48.736672825566302</v>
          </cell>
          <cell r="O96">
            <v>47.45375692876209</v>
          </cell>
          <cell r="P96">
            <v>46.170841031957877</v>
          </cell>
          <cell r="Q96">
            <v>44.887925135153665</v>
          </cell>
          <cell r="R96">
            <v>43.605009238349417</v>
          </cell>
          <cell r="S96">
            <v>41.788133853418195</v>
          </cell>
          <cell r="T96">
            <v>39.971258468486973</v>
          </cell>
          <cell r="U96">
            <v>38.15438308355575</v>
          </cell>
          <cell r="V96">
            <v>36.337507698624528</v>
          </cell>
          <cell r="W96">
            <v>34.520632313693305</v>
          </cell>
          <cell r="X96">
            <v>32.703756928762083</v>
          </cell>
          <cell r="Y96">
            <v>30.886881543830857</v>
          </cell>
          <cell r="Z96">
            <v>29.070006158899631</v>
          </cell>
          <cell r="AA96">
            <v>27.253130773968405</v>
          </cell>
          <cell r="AB96">
            <v>25.436255389037179</v>
          </cell>
          <cell r="AC96">
            <v>23.619380004105953</v>
          </cell>
          <cell r="AD96">
            <v>21.802504619174709</v>
          </cell>
          <cell r="AE96">
            <v>18.168753849312257</v>
          </cell>
          <cell r="AF96">
            <v>14.535003079449805</v>
          </cell>
          <cell r="AG96">
            <v>10.901252309587353</v>
          </cell>
          <cell r="AH96">
            <v>7.2675015397249005</v>
          </cell>
          <cell r="AI96">
            <v>3.6337507698624489</v>
          </cell>
          <cell r="AJ96">
            <v>0</v>
          </cell>
        </row>
        <row r="97">
          <cell r="D97" t="str">
            <v>FifeUrology</v>
          </cell>
          <cell r="E97" t="str">
            <v>W. Urology</v>
          </cell>
          <cell r="F97">
            <v>151</v>
          </cell>
          <cell r="G97">
            <v>147.71660507767058</v>
          </cell>
          <cell r="H97">
            <v>144.43321015534116</v>
          </cell>
          <cell r="I97">
            <v>141.14981523301174</v>
          </cell>
          <cell r="J97">
            <v>137.86642031068232</v>
          </cell>
          <cell r="K97">
            <v>134.58302538835289</v>
          </cell>
          <cell r="L97">
            <v>131.29963046602347</v>
          </cell>
          <cell r="M97">
            <v>128.01623554369405</v>
          </cell>
          <cell r="N97">
            <v>124.73284062136462</v>
          </cell>
          <cell r="O97">
            <v>121.44944569903518</v>
          </cell>
          <cell r="P97">
            <v>118.16605077670575</v>
          </cell>
          <cell r="Q97">
            <v>114.88265585437631</v>
          </cell>
          <cell r="R97">
            <v>111.5992609320468</v>
          </cell>
          <cell r="S97">
            <v>106.94929172654486</v>
          </cell>
          <cell r="T97">
            <v>102.29932252104291</v>
          </cell>
          <cell r="U97">
            <v>97.649353315540964</v>
          </cell>
          <cell r="V97">
            <v>92.999384110039017</v>
          </cell>
          <cell r="W97">
            <v>88.34941490453707</v>
          </cell>
          <cell r="X97">
            <v>83.699445699035124</v>
          </cell>
          <cell r="Y97">
            <v>79.049476493533177</v>
          </cell>
          <cell r="Z97">
            <v>74.399507288031231</v>
          </cell>
          <cell r="AA97">
            <v>69.749538082529284</v>
          </cell>
          <cell r="AB97">
            <v>65.099568877027338</v>
          </cell>
          <cell r="AC97">
            <v>60.449599671525391</v>
          </cell>
          <cell r="AD97">
            <v>55.799630466023402</v>
          </cell>
          <cell r="AE97">
            <v>46.499692055019501</v>
          </cell>
          <cell r="AF97">
            <v>37.199753644015601</v>
          </cell>
          <cell r="AG97">
            <v>27.899815233011701</v>
          </cell>
          <cell r="AH97">
            <v>18.599876822007801</v>
          </cell>
          <cell r="AI97">
            <v>9.2999384110039003</v>
          </cell>
          <cell r="AJ97">
            <v>0</v>
          </cell>
        </row>
        <row r="98">
          <cell r="D98" t="str">
            <v>FifeOther specialties</v>
          </cell>
          <cell r="E98" t="str">
            <v>X. Other specialties</v>
          </cell>
          <cell r="F98">
            <v>4</v>
          </cell>
          <cell r="G98">
            <v>3.9130226510641211</v>
          </cell>
          <cell r="H98">
            <v>3.8260453021282421</v>
          </cell>
          <cell r="I98">
            <v>3.7390679531923632</v>
          </cell>
          <cell r="J98">
            <v>3.6520906042564842</v>
          </cell>
          <cell r="K98">
            <v>3.5651132553206053</v>
          </cell>
          <cell r="L98">
            <v>3.4781359063847264</v>
          </cell>
          <cell r="M98">
            <v>3.3911585574488474</v>
          </cell>
          <cell r="N98">
            <v>3.3041812085129685</v>
          </cell>
          <cell r="O98">
            <v>3.2172038595770895</v>
          </cell>
          <cell r="P98">
            <v>3.1302265106412106</v>
          </cell>
          <cell r="Q98">
            <v>3.0432491617053317</v>
          </cell>
          <cell r="R98">
            <v>2.9562718127694518</v>
          </cell>
          <cell r="S98">
            <v>2.8330938205707246</v>
          </cell>
          <cell r="T98">
            <v>2.7099158283719973</v>
          </cell>
          <cell r="U98">
            <v>2.58673783617327</v>
          </cell>
          <cell r="V98">
            <v>2.4635598439745428</v>
          </cell>
          <cell r="W98">
            <v>2.3403818517758155</v>
          </cell>
          <cell r="X98">
            <v>2.2172038595770882</v>
          </cell>
          <cell r="Y98">
            <v>2.0940258673783609</v>
          </cell>
          <cell r="Z98">
            <v>1.9708478751796337</v>
          </cell>
          <cell r="AA98">
            <v>1.8476698829809064</v>
          </cell>
          <cell r="AB98">
            <v>1.7244918907821791</v>
          </cell>
          <cell r="AC98">
            <v>1.6013138985834519</v>
          </cell>
          <cell r="AD98">
            <v>1.4781359063847259</v>
          </cell>
          <cell r="AE98">
            <v>1.2317799219872716</v>
          </cell>
          <cell r="AF98">
            <v>0.98542393758981728</v>
          </cell>
          <cell r="AG98">
            <v>0.73906795319236296</v>
          </cell>
          <cell r="AH98">
            <v>0.49271196879490864</v>
          </cell>
          <cell r="AI98">
            <v>0.24635598439745432</v>
          </cell>
          <cell r="AJ98">
            <v>0</v>
          </cell>
        </row>
        <row r="99">
          <cell r="D99" t="str">
            <v>Forth ValleyAll specialties</v>
          </cell>
          <cell r="E99" t="str">
            <v>A. All specialties</v>
          </cell>
          <cell r="F99">
            <v>1241</v>
          </cell>
          <cell r="G99">
            <v>1214.0152774926435</v>
          </cell>
          <cell r="H99">
            <v>1187.0305549852869</v>
          </cell>
          <cell r="I99">
            <v>1160.0458324779304</v>
          </cell>
          <cell r="J99">
            <v>1133.0611099705739</v>
          </cell>
          <cell r="K99">
            <v>1106.0763874632173</v>
          </cell>
          <cell r="L99">
            <v>1079.0916649558608</v>
          </cell>
          <cell r="M99">
            <v>1052.1069424485042</v>
          </cell>
          <cell r="N99">
            <v>1025.1222199411477</v>
          </cell>
          <cell r="O99">
            <v>998.13749743379128</v>
          </cell>
          <cell r="P99">
            <v>971.15277492643486</v>
          </cell>
          <cell r="Q99">
            <v>944.16805241907844</v>
          </cell>
          <cell r="R99">
            <v>917.18332991172247</v>
          </cell>
          <cell r="S99">
            <v>878.96735783206736</v>
          </cell>
          <cell r="T99">
            <v>840.75138575241226</v>
          </cell>
          <cell r="U99">
            <v>802.53541367275716</v>
          </cell>
          <cell r="V99">
            <v>764.31944159310206</v>
          </cell>
          <cell r="W99">
            <v>726.10346951344695</v>
          </cell>
          <cell r="X99">
            <v>687.88749743379185</v>
          </cell>
          <cell r="Y99">
            <v>649.67152535413675</v>
          </cell>
          <cell r="Z99">
            <v>611.45555327448164</v>
          </cell>
          <cell r="AA99">
            <v>573.23958119482654</v>
          </cell>
          <cell r="AB99">
            <v>535.02360911517144</v>
          </cell>
          <cell r="AC99">
            <v>496.80763703551634</v>
          </cell>
          <cell r="AD99">
            <v>458.59166495586123</v>
          </cell>
          <cell r="AE99">
            <v>382.15972079655103</v>
          </cell>
          <cell r="AF99">
            <v>305.72777663724082</v>
          </cell>
          <cell r="AG99">
            <v>229.29583247793062</v>
          </cell>
          <cell r="AH99">
            <v>152.86388831862041</v>
          </cell>
          <cell r="AI99">
            <v>76.431944159310206</v>
          </cell>
          <cell r="AJ99">
            <v>0</v>
          </cell>
        </row>
        <row r="100">
          <cell r="D100" t="str">
            <v>Forth ValleyAnaesthetics</v>
          </cell>
          <cell r="E100" t="str">
            <v>B. Anaesthetics</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D101" t="str">
            <v>Forth ValleyCardiology</v>
          </cell>
          <cell r="E101" t="str">
            <v>C. Cardiology</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row>
        <row r="102">
          <cell r="D102" t="str">
            <v>Forth ValleyDermatology</v>
          </cell>
          <cell r="E102" t="str">
            <v>D. Dermatology</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D103" t="str">
            <v>Forth ValleyDiabetes/Endocrinology</v>
          </cell>
          <cell r="E103" t="str">
            <v>E. Diabetes/Endocrinology</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D104" t="str">
            <v>Forth ValleyENT</v>
          </cell>
          <cell r="E104" t="str">
            <v>F. ENT</v>
          </cell>
          <cell r="F104">
            <v>236</v>
          </cell>
          <cell r="G104">
            <v>230.86833641278315</v>
          </cell>
          <cell r="H104">
            <v>225.7366728255663</v>
          </cell>
          <cell r="I104">
            <v>220.60500923834945</v>
          </cell>
          <cell r="J104">
            <v>215.4733456511326</v>
          </cell>
          <cell r="K104">
            <v>210.34168206391575</v>
          </cell>
          <cell r="L104">
            <v>205.21001847669891</v>
          </cell>
          <cell r="M104">
            <v>200.07835488948206</v>
          </cell>
          <cell r="N104">
            <v>194.94669130226521</v>
          </cell>
          <cell r="O104">
            <v>189.81502771504836</v>
          </cell>
          <cell r="P104">
            <v>184.68336412783151</v>
          </cell>
          <cell r="Q104">
            <v>179.55170054061466</v>
          </cell>
          <cell r="R104">
            <v>174.42003695339767</v>
          </cell>
          <cell r="S104">
            <v>167.15253541367278</v>
          </cell>
          <cell r="T104">
            <v>159.88503387394789</v>
          </cell>
          <cell r="U104">
            <v>152.617532334223</v>
          </cell>
          <cell r="V104">
            <v>145.35003079449811</v>
          </cell>
          <cell r="W104">
            <v>138.08252925477322</v>
          </cell>
          <cell r="X104">
            <v>130.81502771504833</v>
          </cell>
          <cell r="Y104">
            <v>123.54752617532343</v>
          </cell>
          <cell r="Z104">
            <v>116.28002463559852</v>
          </cell>
          <cell r="AA104">
            <v>109.01252309587362</v>
          </cell>
          <cell r="AB104">
            <v>101.74502155614871</v>
          </cell>
          <cell r="AC104">
            <v>94.47752001642381</v>
          </cell>
          <cell r="AD104">
            <v>87.210018476698835</v>
          </cell>
          <cell r="AE104">
            <v>72.675015397249027</v>
          </cell>
          <cell r="AF104">
            <v>58.140012317799219</v>
          </cell>
          <cell r="AG104">
            <v>43.60500923834941</v>
          </cell>
          <cell r="AH104">
            <v>29.070006158899602</v>
          </cell>
          <cell r="AI104">
            <v>14.535003079449796</v>
          </cell>
          <cell r="AJ104">
            <v>0</v>
          </cell>
        </row>
        <row r="105">
          <cell r="D105" t="str">
            <v>Forth ValleyGastroenterology</v>
          </cell>
          <cell r="E105" t="str">
            <v>G. Gastroenterology</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row>
        <row r="106">
          <cell r="D106" t="str">
            <v>Forth ValleyGeneral Medicine</v>
          </cell>
          <cell r="E106" t="str">
            <v>H. General Medicine</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row>
        <row r="107">
          <cell r="D107" t="str">
            <v>Forth ValleyGeneral Surgery (inc Vascular)</v>
          </cell>
          <cell r="E107" t="str">
            <v>I. General Surgery (inc Vascular)</v>
          </cell>
          <cell r="F107">
            <v>382</v>
          </cell>
          <cell r="G107">
            <v>373.69366317662355</v>
          </cell>
          <cell r="H107">
            <v>365.38732635324709</v>
          </cell>
          <cell r="I107">
            <v>357.08098952987064</v>
          </cell>
          <cell r="J107">
            <v>348.77465270649418</v>
          </cell>
          <cell r="K107">
            <v>340.46831588311773</v>
          </cell>
          <cell r="L107">
            <v>332.16197905974127</v>
          </cell>
          <cell r="M107">
            <v>323.85564223636482</v>
          </cell>
          <cell r="N107">
            <v>315.54930541298836</v>
          </cell>
          <cell r="O107">
            <v>307.24296858961191</v>
          </cell>
          <cell r="P107">
            <v>298.93663176623545</v>
          </cell>
          <cell r="Q107">
            <v>290.630294942859</v>
          </cell>
          <cell r="R107">
            <v>282.32395811948265</v>
          </cell>
          <cell r="S107">
            <v>270.5604598645042</v>
          </cell>
          <cell r="T107">
            <v>258.79696160952574</v>
          </cell>
          <cell r="U107">
            <v>247.03346335454728</v>
          </cell>
          <cell r="V107">
            <v>235.26996509956882</v>
          </cell>
          <cell r="W107">
            <v>223.50646684459036</v>
          </cell>
          <cell r="X107">
            <v>211.74296858961191</v>
          </cell>
          <cell r="Y107">
            <v>199.97947033463345</v>
          </cell>
          <cell r="Z107">
            <v>188.21597207965499</v>
          </cell>
          <cell r="AA107">
            <v>176.45247382467653</v>
          </cell>
          <cell r="AB107">
            <v>164.68897556969807</v>
          </cell>
          <cell r="AC107">
            <v>152.92547731471961</v>
          </cell>
          <cell r="AD107">
            <v>141.16197905974133</v>
          </cell>
          <cell r="AE107">
            <v>117.63498254978444</v>
          </cell>
          <cell r="AF107">
            <v>94.107986039827551</v>
          </cell>
          <cell r="AG107">
            <v>70.580989529870664</v>
          </cell>
          <cell r="AH107">
            <v>47.053993019913776</v>
          </cell>
          <cell r="AI107">
            <v>23.526996509956888</v>
          </cell>
          <cell r="AJ107">
            <v>0</v>
          </cell>
        </row>
        <row r="108">
          <cell r="D108" t="str">
            <v>Forth ValleyGynaecology</v>
          </cell>
          <cell r="E108" t="str">
            <v>J. Gynaecology</v>
          </cell>
          <cell r="F108">
            <v>5</v>
          </cell>
          <cell r="G108">
            <v>4.891278313830151</v>
          </cell>
          <cell r="H108">
            <v>4.782556627660302</v>
          </cell>
          <cell r="I108">
            <v>4.673834941490453</v>
          </cell>
          <cell r="J108">
            <v>4.565113255320604</v>
          </cell>
          <cell r="K108">
            <v>4.456391569150755</v>
          </cell>
          <cell r="L108">
            <v>4.347669882980906</v>
          </cell>
          <cell r="M108">
            <v>4.2389481968110569</v>
          </cell>
          <cell r="N108">
            <v>4.1302265106412079</v>
          </cell>
          <cell r="O108">
            <v>4.0215048244713589</v>
          </cell>
          <cell r="P108">
            <v>3.9127831383015099</v>
          </cell>
          <cell r="Q108">
            <v>3.8040614521316609</v>
          </cell>
          <cell r="R108">
            <v>3.6953397659618146</v>
          </cell>
          <cell r="S108">
            <v>3.5413672757134056</v>
          </cell>
          <cell r="T108">
            <v>3.3873947854649966</v>
          </cell>
          <cell r="U108">
            <v>3.2334222952165876</v>
          </cell>
          <cell r="V108">
            <v>3.0794498049681787</v>
          </cell>
          <cell r="W108">
            <v>2.9254773147197697</v>
          </cell>
          <cell r="X108">
            <v>2.7715048244713607</v>
          </cell>
          <cell r="Y108">
            <v>2.6175323342229517</v>
          </cell>
          <cell r="Z108">
            <v>2.4635598439745428</v>
          </cell>
          <cell r="AA108">
            <v>2.3095873537261338</v>
          </cell>
          <cell r="AB108">
            <v>2.1556148634777248</v>
          </cell>
          <cell r="AC108">
            <v>2.0016423732293158</v>
          </cell>
          <cell r="AD108">
            <v>1.8476698829809073</v>
          </cell>
          <cell r="AE108">
            <v>1.5397249024840893</v>
          </cell>
          <cell r="AF108">
            <v>1.2317799219872714</v>
          </cell>
          <cell r="AG108">
            <v>0.92383494149045342</v>
          </cell>
          <cell r="AH108">
            <v>0.61588996099363547</v>
          </cell>
          <cell r="AI108">
            <v>0.30794498049681757</v>
          </cell>
          <cell r="AJ108">
            <v>0</v>
          </cell>
        </row>
        <row r="109">
          <cell r="D109" t="str">
            <v>Forth ValleyNeurology</v>
          </cell>
          <cell r="E109" t="str">
            <v>K. Neurology</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row>
        <row r="110">
          <cell r="D110" t="str">
            <v>Forth ValleyNeurosurgery</v>
          </cell>
          <cell r="E110" t="str">
            <v>L. Neurosurgery</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D111" t="str">
            <v>Forth ValleyOphthalmology</v>
          </cell>
          <cell r="E111" t="str">
            <v>M. Ophthalmology</v>
          </cell>
          <cell r="F111">
            <v>30</v>
          </cell>
          <cell r="G111">
            <v>29.347669882980906</v>
          </cell>
          <cell r="H111">
            <v>28.695339765961812</v>
          </cell>
          <cell r="I111">
            <v>28.043009648942718</v>
          </cell>
          <cell r="J111">
            <v>27.390679531923624</v>
          </cell>
          <cell r="K111">
            <v>26.73834941490453</v>
          </cell>
          <cell r="L111">
            <v>26.086019297885436</v>
          </cell>
          <cell r="M111">
            <v>25.433689180866342</v>
          </cell>
          <cell r="N111">
            <v>24.781359063847248</v>
          </cell>
          <cell r="O111">
            <v>24.129028946828154</v>
          </cell>
          <cell r="P111">
            <v>23.47669882980906</v>
          </cell>
          <cell r="Q111">
            <v>22.824368712789965</v>
          </cell>
          <cell r="R111">
            <v>22.172038595770889</v>
          </cell>
          <cell r="S111">
            <v>21.248203654280434</v>
          </cell>
          <cell r="T111">
            <v>20.32436871278998</v>
          </cell>
          <cell r="U111">
            <v>19.400533771299525</v>
          </cell>
          <cell r="V111">
            <v>18.47669882980907</v>
          </cell>
          <cell r="W111">
            <v>17.552863888318615</v>
          </cell>
          <cell r="X111">
            <v>16.629028946828161</v>
          </cell>
          <cell r="Y111">
            <v>15.705194005337708</v>
          </cell>
          <cell r="Z111">
            <v>14.781359063847255</v>
          </cell>
          <cell r="AA111">
            <v>13.857524122356802</v>
          </cell>
          <cell r="AB111">
            <v>12.933689180866349</v>
          </cell>
          <cell r="AC111">
            <v>12.009854239375896</v>
          </cell>
          <cell r="AD111">
            <v>11.086019297885445</v>
          </cell>
          <cell r="AE111">
            <v>9.2383494149045369</v>
          </cell>
          <cell r="AF111">
            <v>7.3906795319236291</v>
          </cell>
          <cell r="AG111">
            <v>5.5430096489427214</v>
          </cell>
          <cell r="AH111">
            <v>3.6953397659618137</v>
          </cell>
          <cell r="AI111">
            <v>1.8476698829809062</v>
          </cell>
          <cell r="AJ111">
            <v>0</v>
          </cell>
        </row>
        <row r="112">
          <cell r="D112" t="str">
            <v>Forth ValleyOral &amp; Maxillofacial Surgery</v>
          </cell>
          <cell r="E112" t="str">
            <v>N. Oral &amp; Maxillofacial Surgery</v>
          </cell>
          <cell r="F112">
            <v>2</v>
          </cell>
          <cell r="G112">
            <v>1.9565113255320605</v>
          </cell>
          <cell r="H112">
            <v>1.9130226510641211</v>
          </cell>
          <cell r="I112">
            <v>1.8695339765961816</v>
          </cell>
          <cell r="J112">
            <v>1.8260453021282421</v>
          </cell>
          <cell r="K112">
            <v>1.7825566276603027</v>
          </cell>
          <cell r="L112">
            <v>1.7390679531923632</v>
          </cell>
          <cell r="M112">
            <v>1.6955792787244237</v>
          </cell>
          <cell r="N112">
            <v>1.6520906042564842</v>
          </cell>
          <cell r="O112">
            <v>1.6086019297885448</v>
          </cell>
          <cell r="P112">
            <v>1.5651132553206053</v>
          </cell>
          <cell r="Q112">
            <v>1.5216245808526658</v>
          </cell>
          <cell r="R112">
            <v>1.4781359063847259</v>
          </cell>
          <cell r="S112">
            <v>1.4165469102853623</v>
          </cell>
          <cell r="T112">
            <v>1.3549579141859986</v>
          </cell>
          <cell r="U112">
            <v>1.293368918086635</v>
          </cell>
          <cell r="V112">
            <v>1.2317799219872714</v>
          </cell>
          <cell r="W112">
            <v>1.1701909258879077</v>
          </cell>
          <cell r="X112">
            <v>1.1086019297885441</v>
          </cell>
          <cell r="Y112">
            <v>1.0470129336891805</v>
          </cell>
          <cell r="Z112">
            <v>0.98542393758981683</v>
          </cell>
          <cell r="AA112">
            <v>0.9238349414904532</v>
          </cell>
          <cell r="AB112">
            <v>0.86224594539108956</v>
          </cell>
          <cell r="AC112">
            <v>0.80065694929172593</v>
          </cell>
          <cell r="AD112">
            <v>0.73906795319236296</v>
          </cell>
          <cell r="AE112">
            <v>0.6158899609936358</v>
          </cell>
          <cell r="AF112">
            <v>0.49271196879490864</v>
          </cell>
          <cell r="AG112">
            <v>0.36953397659618148</v>
          </cell>
          <cell r="AH112">
            <v>0.24635598439745432</v>
          </cell>
          <cell r="AI112">
            <v>0.12317799219872716</v>
          </cell>
          <cell r="AJ112">
            <v>0</v>
          </cell>
        </row>
        <row r="113">
          <cell r="D113" t="str">
            <v>Forth ValleyOral Surgery</v>
          </cell>
          <cell r="E113" t="str">
            <v>O. Oral Surgery</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row>
        <row r="114">
          <cell r="D114" t="str">
            <v>Forth ValleyOrthodontics</v>
          </cell>
          <cell r="E114" t="str">
            <v>P. Orthodontics</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row>
        <row r="115">
          <cell r="D115" t="str">
            <v>Forth ValleyPain Management</v>
          </cell>
          <cell r="E115" t="str">
            <v>Q. Pain Management</v>
          </cell>
          <cell r="F115">
            <v>1</v>
          </cell>
          <cell r="G115">
            <v>0.97825566276603027</v>
          </cell>
          <cell r="H115">
            <v>0.95651132553206053</v>
          </cell>
          <cell r="I115">
            <v>0.9347669882980908</v>
          </cell>
          <cell r="J115">
            <v>0.91302265106412106</v>
          </cell>
          <cell r="K115">
            <v>0.89127831383015133</v>
          </cell>
          <cell r="L115">
            <v>0.86953397659618159</v>
          </cell>
          <cell r="M115">
            <v>0.84778963936221186</v>
          </cell>
          <cell r="N115">
            <v>0.82604530212824212</v>
          </cell>
          <cell r="O115">
            <v>0.80430096489427239</v>
          </cell>
          <cell r="P115">
            <v>0.78255662766030265</v>
          </cell>
          <cell r="Q115">
            <v>0.76081229042633292</v>
          </cell>
          <cell r="R115">
            <v>0.73906795319236296</v>
          </cell>
          <cell r="S115">
            <v>0.70827345514268114</v>
          </cell>
          <cell r="T115">
            <v>0.67747895709299932</v>
          </cell>
          <cell r="U115">
            <v>0.64668445904331751</v>
          </cell>
          <cell r="V115">
            <v>0.61588996099363569</v>
          </cell>
          <cell r="W115">
            <v>0.58509546294395387</v>
          </cell>
          <cell r="X115">
            <v>0.55430096489427205</v>
          </cell>
          <cell r="Y115">
            <v>0.52350646684459023</v>
          </cell>
          <cell r="Z115">
            <v>0.49271196879490842</v>
          </cell>
          <cell r="AA115">
            <v>0.4619174707452266</v>
          </cell>
          <cell r="AB115">
            <v>0.43112297269554478</v>
          </cell>
          <cell r="AC115">
            <v>0.40032847464586296</v>
          </cell>
          <cell r="AD115">
            <v>0.36953397659618148</v>
          </cell>
          <cell r="AE115">
            <v>0.3079449804968179</v>
          </cell>
          <cell r="AF115">
            <v>0.24635598439745432</v>
          </cell>
          <cell r="AG115">
            <v>0.18476698829809074</v>
          </cell>
          <cell r="AH115">
            <v>0.12317799219872716</v>
          </cell>
          <cell r="AI115">
            <v>6.158899609936358E-2</v>
          </cell>
          <cell r="AJ115">
            <v>0</v>
          </cell>
        </row>
        <row r="116">
          <cell r="D116" t="str">
            <v>Forth ValleyPlastic Surgery</v>
          </cell>
          <cell r="E116" t="str">
            <v>R. Plastic Surgery</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row>
        <row r="117">
          <cell r="D117" t="str">
            <v>Forth ValleyRespiratory Medicine</v>
          </cell>
          <cell r="E117" t="str">
            <v>S. Respiratory Medicine</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row>
        <row r="118">
          <cell r="D118" t="str">
            <v>Forth ValleyRestorative Dentistry</v>
          </cell>
          <cell r="E118" t="str">
            <v>T. Restorative Dentistry</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row>
        <row r="119">
          <cell r="D119" t="str">
            <v>Forth ValleyRheumatology</v>
          </cell>
          <cell r="E119" t="str">
            <v>U. Rheumatology</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row>
        <row r="120">
          <cell r="D120" t="str">
            <v>Forth ValleyTrauma &amp; Orthopaedics</v>
          </cell>
          <cell r="E120" t="str">
            <v>V. Trauma &amp; Orthopaedics</v>
          </cell>
          <cell r="F120">
            <v>585</v>
          </cell>
          <cell r="G120">
            <v>572.27956271812764</v>
          </cell>
          <cell r="H120">
            <v>559.55912543625527</v>
          </cell>
          <cell r="I120">
            <v>546.83868815438291</v>
          </cell>
          <cell r="J120">
            <v>534.11825087251054</v>
          </cell>
          <cell r="K120">
            <v>521.39781359063818</v>
          </cell>
          <cell r="L120">
            <v>508.67737630876587</v>
          </cell>
          <cell r="M120">
            <v>495.95693902689356</v>
          </cell>
          <cell r="N120">
            <v>483.23650174502126</v>
          </cell>
          <cell r="O120">
            <v>470.51606446314895</v>
          </cell>
          <cell r="P120">
            <v>457.79562718127664</v>
          </cell>
          <cell r="Q120">
            <v>445.07518989940434</v>
          </cell>
          <cell r="R120">
            <v>432.35475261753231</v>
          </cell>
          <cell r="S120">
            <v>414.33997125846849</v>
          </cell>
          <cell r="T120">
            <v>396.32518989940468</v>
          </cell>
          <cell r="U120">
            <v>378.31040854034086</v>
          </cell>
          <cell r="V120">
            <v>360.29562718127704</v>
          </cell>
          <cell r="W120">
            <v>342.28084582221322</v>
          </cell>
          <cell r="X120">
            <v>324.26606446314941</v>
          </cell>
          <cell r="Y120">
            <v>306.25128310408559</v>
          </cell>
          <cell r="Z120">
            <v>288.23650174502177</v>
          </cell>
          <cell r="AA120">
            <v>270.22172038595795</v>
          </cell>
          <cell r="AB120">
            <v>252.2069390268941</v>
          </cell>
          <cell r="AC120">
            <v>234.19215766783026</v>
          </cell>
          <cell r="AD120">
            <v>216.17737630876616</v>
          </cell>
          <cell r="AE120">
            <v>180.14781359063846</v>
          </cell>
          <cell r="AF120">
            <v>144.11825087251077</v>
          </cell>
          <cell r="AG120">
            <v>108.08868815438308</v>
          </cell>
          <cell r="AH120">
            <v>72.059125436255385</v>
          </cell>
          <cell r="AI120">
            <v>36.029562718127693</v>
          </cell>
          <cell r="AJ120">
            <v>0</v>
          </cell>
        </row>
        <row r="121">
          <cell r="D121" t="str">
            <v>Forth ValleyUrology</v>
          </cell>
          <cell r="E121" t="str">
            <v>W. Urology</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row>
        <row r="122">
          <cell r="D122" t="str">
            <v>Forth ValleyOther specialties</v>
          </cell>
          <cell r="E122" t="str">
            <v>X. Other specialties</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row>
        <row r="123">
          <cell r="D123" t="str">
            <v>GrampianAll specialties</v>
          </cell>
          <cell r="E123" t="str">
            <v>A. All specialties</v>
          </cell>
          <cell r="F123">
            <v>5440</v>
          </cell>
          <cell r="G123">
            <v>5321.7108054472046</v>
          </cell>
          <cell r="H123">
            <v>5203.4216108944092</v>
          </cell>
          <cell r="I123">
            <v>5085.1324163416139</v>
          </cell>
          <cell r="J123">
            <v>4966.8432217888185</v>
          </cell>
          <cell r="K123">
            <v>4848.5540272360231</v>
          </cell>
          <cell r="L123">
            <v>4730.2648326832277</v>
          </cell>
          <cell r="M123">
            <v>4611.9756381304323</v>
          </cell>
          <cell r="N123">
            <v>4493.686443577637</v>
          </cell>
          <cell r="O123">
            <v>4375.3972490248416</v>
          </cell>
          <cell r="P123">
            <v>4257.1080544720462</v>
          </cell>
          <cell r="Q123">
            <v>4138.8188599192508</v>
          </cell>
          <cell r="R123">
            <v>4020.5296653664545</v>
          </cell>
          <cell r="S123">
            <v>3853.0075959761857</v>
          </cell>
          <cell r="T123">
            <v>3685.4855265859169</v>
          </cell>
          <cell r="U123">
            <v>3517.9634571956481</v>
          </cell>
          <cell r="V123">
            <v>3350.4413878053792</v>
          </cell>
          <cell r="W123">
            <v>3182.9193184151104</v>
          </cell>
          <cell r="X123">
            <v>3015.3972490248416</v>
          </cell>
          <cell r="Y123">
            <v>2847.8751796345728</v>
          </cell>
          <cell r="Z123">
            <v>2680.3531102443039</v>
          </cell>
          <cell r="AA123">
            <v>2512.8310408540351</v>
          </cell>
          <cell r="AB123">
            <v>2345.3089714637663</v>
          </cell>
          <cell r="AC123">
            <v>2177.7869020734975</v>
          </cell>
          <cell r="AD123">
            <v>2010.2648326832273</v>
          </cell>
          <cell r="AE123">
            <v>1675.2206939026894</v>
          </cell>
          <cell r="AF123">
            <v>1340.1765551221515</v>
          </cell>
          <cell r="AG123">
            <v>1005.1324163416136</v>
          </cell>
          <cell r="AH123">
            <v>670.08827756107576</v>
          </cell>
          <cell r="AI123">
            <v>335.04413878053788</v>
          </cell>
          <cell r="AJ123">
            <v>0</v>
          </cell>
        </row>
        <row r="124">
          <cell r="D124" t="str">
            <v>GrampianAnaesthetics</v>
          </cell>
          <cell r="E124" t="str">
            <v>B. Anaesthetics</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row>
        <row r="125">
          <cell r="D125" t="str">
            <v>GrampianCardiology</v>
          </cell>
          <cell r="E125" t="str">
            <v>C. Cardiology</v>
          </cell>
          <cell r="F125">
            <v>17</v>
          </cell>
          <cell r="G125">
            <v>16.630346267022514</v>
          </cell>
          <cell r="H125">
            <v>16.260692534045027</v>
          </cell>
          <cell r="I125">
            <v>15.891038801067541</v>
          </cell>
          <cell r="J125">
            <v>15.521385068090055</v>
          </cell>
          <cell r="K125">
            <v>15.151731335112569</v>
          </cell>
          <cell r="L125">
            <v>14.782077602135082</v>
          </cell>
          <cell r="M125">
            <v>14.412423869157596</v>
          </cell>
          <cell r="N125">
            <v>14.04277013618011</v>
          </cell>
          <cell r="O125">
            <v>13.673116403202624</v>
          </cell>
          <cell r="P125">
            <v>13.303462670225137</v>
          </cell>
          <cell r="Q125">
            <v>12.933808937247651</v>
          </cell>
          <cell r="R125">
            <v>12.56415520427017</v>
          </cell>
          <cell r="S125">
            <v>12.040648737425579</v>
          </cell>
          <cell r="T125">
            <v>11.517142270580988</v>
          </cell>
          <cell r="U125">
            <v>10.993635803736398</v>
          </cell>
          <cell r="V125">
            <v>10.470129336891807</v>
          </cell>
          <cell r="W125">
            <v>9.9466228700472161</v>
          </cell>
          <cell r="X125">
            <v>9.4231164032026253</v>
          </cell>
          <cell r="Y125">
            <v>8.8996099363580345</v>
          </cell>
          <cell r="Z125">
            <v>8.3761034695134438</v>
          </cell>
          <cell r="AA125">
            <v>7.852597002668853</v>
          </cell>
          <cell r="AB125">
            <v>7.3290905358242622</v>
          </cell>
          <cell r="AC125">
            <v>6.8055840689796714</v>
          </cell>
          <cell r="AD125">
            <v>6.282077602135085</v>
          </cell>
          <cell r="AE125">
            <v>5.2350646684459043</v>
          </cell>
          <cell r="AF125">
            <v>4.1880517347567237</v>
          </cell>
          <cell r="AG125">
            <v>3.141038801067543</v>
          </cell>
          <cell r="AH125">
            <v>2.0940258673783623</v>
          </cell>
          <cell r="AI125">
            <v>1.0470129336891814</v>
          </cell>
          <cell r="AJ125">
            <v>0</v>
          </cell>
        </row>
        <row r="126">
          <cell r="D126" t="str">
            <v>GrampianDermatology</v>
          </cell>
          <cell r="E126" t="str">
            <v>D. Dermatology</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row>
        <row r="127">
          <cell r="D127" t="str">
            <v>GrampianDiabetes/Endocrinology</v>
          </cell>
          <cell r="E127" t="str">
            <v>E. Diabetes/Endocrinology</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row>
        <row r="128">
          <cell r="D128" t="str">
            <v>GrampianENT</v>
          </cell>
          <cell r="E128" t="str">
            <v>F. ENT</v>
          </cell>
          <cell r="F128">
            <v>393</v>
          </cell>
          <cell r="G128">
            <v>384.45447546704986</v>
          </cell>
          <cell r="H128">
            <v>375.90895093409972</v>
          </cell>
          <cell r="I128">
            <v>367.36342640114958</v>
          </cell>
          <cell r="J128">
            <v>358.81790186819944</v>
          </cell>
          <cell r="K128">
            <v>350.2723773352493</v>
          </cell>
          <cell r="L128">
            <v>341.72685280229916</v>
          </cell>
          <cell r="M128">
            <v>333.18132826934902</v>
          </cell>
          <cell r="N128">
            <v>324.63580373639888</v>
          </cell>
          <cell r="O128">
            <v>316.09027920344874</v>
          </cell>
          <cell r="P128">
            <v>307.54475467049861</v>
          </cell>
          <cell r="Q128">
            <v>298.99923013754847</v>
          </cell>
          <cell r="R128">
            <v>290.45370560459867</v>
          </cell>
          <cell r="S128">
            <v>278.35146787107374</v>
          </cell>
          <cell r="T128">
            <v>266.24923013754881</v>
          </cell>
          <cell r="U128">
            <v>254.14699240402388</v>
          </cell>
          <cell r="V128">
            <v>242.04475467049895</v>
          </cell>
          <cell r="W128">
            <v>229.94251693697402</v>
          </cell>
          <cell r="X128">
            <v>217.84027920344909</v>
          </cell>
          <cell r="Y128">
            <v>205.73804146992416</v>
          </cell>
          <cell r="Z128">
            <v>193.63580373639923</v>
          </cell>
          <cell r="AA128">
            <v>181.5335660028743</v>
          </cell>
          <cell r="AB128">
            <v>169.43132826934936</v>
          </cell>
          <cell r="AC128">
            <v>157.32909053582443</v>
          </cell>
          <cell r="AD128">
            <v>145.22685280229933</v>
          </cell>
          <cell r="AE128">
            <v>121.02237733524944</v>
          </cell>
          <cell r="AF128">
            <v>96.817901868199556</v>
          </cell>
          <cell r="AG128">
            <v>72.613426401149667</v>
          </cell>
          <cell r="AH128">
            <v>48.408950934099778</v>
          </cell>
          <cell r="AI128">
            <v>24.204475467049889</v>
          </cell>
          <cell r="AJ128">
            <v>0</v>
          </cell>
        </row>
        <row r="129">
          <cell r="D129" t="str">
            <v>GrampianGastroenterology</v>
          </cell>
          <cell r="E129" t="str">
            <v>G. Gastroenterology</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row>
        <row r="130">
          <cell r="D130" t="str">
            <v>GrampianGeneral Medicine</v>
          </cell>
          <cell r="E130" t="str">
            <v>H. General Medicine</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row>
        <row r="131">
          <cell r="D131" t="str">
            <v>GrampianGeneral Surgery (inc Vascular)</v>
          </cell>
          <cell r="E131" t="str">
            <v>I. General Surgery (inc Vascular)</v>
          </cell>
          <cell r="F131">
            <v>1179</v>
          </cell>
          <cell r="G131">
            <v>1153.3634264011496</v>
          </cell>
          <cell r="H131">
            <v>1127.7268528022992</v>
          </cell>
          <cell r="I131">
            <v>1102.0902792034487</v>
          </cell>
          <cell r="J131">
            <v>1076.4537056045983</v>
          </cell>
          <cell r="K131">
            <v>1050.8171320057479</v>
          </cell>
          <cell r="L131">
            <v>1025.1805584068975</v>
          </cell>
          <cell r="M131">
            <v>999.54398480804718</v>
          </cell>
          <cell r="N131">
            <v>973.90741120919688</v>
          </cell>
          <cell r="O131">
            <v>948.27083761034658</v>
          </cell>
          <cell r="P131">
            <v>922.63426401149627</v>
          </cell>
          <cell r="Q131">
            <v>896.99769041264597</v>
          </cell>
          <cell r="R131">
            <v>871.36111681379589</v>
          </cell>
          <cell r="S131">
            <v>835.0544036132211</v>
          </cell>
          <cell r="T131">
            <v>798.74769041264631</v>
          </cell>
          <cell r="U131">
            <v>762.44097721207152</v>
          </cell>
          <cell r="V131">
            <v>726.13426401149673</v>
          </cell>
          <cell r="W131">
            <v>689.82755081092193</v>
          </cell>
          <cell r="X131">
            <v>653.52083761034714</v>
          </cell>
          <cell r="Y131">
            <v>617.21412440977235</v>
          </cell>
          <cell r="Z131">
            <v>580.90741120919756</v>
          </cell>
          <cell r="AA131">
            <v>544.60069800862277</v>
          </cell>
          <cell r="AB131">
            <v>508.29398480804792</v>
          </cell>
          <cell r="AC131">
            <v>471.98727160747308</v>
          </cell>
          <cell r="AD131">
            <v>435.68055840689794</v>
          </cell>
          <cell r="AE131">
            <v>363.06713200574831</v>
          </cell>
          <cell r="AF131">
            <v>290.45370560459867</v>
          </cell>
          <cell r="AG131">
            <v>217.84027920344903</v>
          </cell>
          <cell r="AH131">
            <v>145.22685280229939</v>
          </cell>
          <cell r="AI131">
            <v>72.613426401149738</v>
          </cell>
          <cell r="AJ131">
            <v>0</v>
          </cell>
        </row>
        <row r="132">
          <cell r="D132" t="str">
            <v>GrampianGynaecology</v>
          </cell>
          <cell r="E132" t="str">
            <v>J. Gynaecology</v>
          </cell>
          <cell r="F132">
            <v>314</v>
          </cell>
          <cell r="G132">
            <v>307.17227810853348</v>
          </cell>
          <cell r="H132">
            <v>300.34455621706695</v>
          </cell>
          <cell r="I132">
            <v>293.51683432560043</v>
          </cell>
          <cell r="J132">
            <v>286.6891124341339</v>
          </cell>
          <cell r="K132">
            <v>279.86139054266738</v>
          </cell>
          <cell r="L132">
            <v>273.03366865120086</v>
          </cell>
          <cell r="M132">
            <v>266.20594675973433</v>
          </cell>
          <cell r="N132">
            <v>259.37822486826781</v>
          </cell>
          <cell r="O132">
            <v>252.55050297680131</v>
          </cell>
          <cell r="P132">
            <v>245.72278108533482</v>
          </cell>
          <cell r="Q132">
            <v>238.89505919386832</v>
          </cell>
          <cell r="R132">
            <v>232.06733730240197</v>
          </cell>
          <cell r="S132">
            <v>222.39786491480189</v>
          </cell>
          <cell r="T132">
            <v>212.72839252720181</v>
          </cell>
          <cell r="U132">
            <v>203.05892013960172</v>
          </cell>
          <cell r="V132">
            <v>193.38944775200164</v>
          </cell>
          <cell r="W132">
            <v>183.71997536440156</v>
          </cell>
          <cell r="X132">
            <v>174.05050297680148</v>
          </cell>
          <cell r="Y132">
            <v>164.3810305892014</v>
          </cell>
          <cell r="Z132">
            <v>154.71155820160132</v>
          </cell>
          <cell r="AA132">
            <v>145.04208581400124</v>
          </cell>
          <cell r="AB132">
            <v>135.37261342640116</v>
          </cell>
          <cell r="AC132">
            <v>125.70314103880108</v>
          </cell>
          <cell r="AD132">
            <v>116.03366865120098</v>
          </cell>
          <cell r="AE132">
            <v>96.694723876000822</v>
          </cell>
          <cell r="AF132">
            <v>77.35577910080066</v>
          </cell>
          <cell r="AG132">
            <v>58.016834325600499</v>
          </cell>
          <cell r="AH132">
            <v>38.677889550400337</v>
          </cell>
          <cell r="AI132">
            <v>19.338944775200172</v>
          </cell>
          <cell r="AJ132">
            <v>0</v>
          </cell>
        </row>
        <row r="133">
          <cell r="D133" t="str">
            <v>GrampianNeurology</v>
          </cell>
          <cell r="E133" t="str">
            <v>K. Neurology</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row>
        <row r="134">
          <cell r="D134" t="str">
            <v>GrampianNeurosurgery</v>
          </cell>
          <cell r="E134" t="str">
            <v>L. Neurosurgery</v>
          </cell>
          <cell r="F134">
            <v>27</v>
          </cell>
          <cell r="G134">
            <v>26.412902894682816</v>
          </cell>
          <cell r="H134">
            <v>25.825805789365631</v>
          </cell>
          <cell r="I134">
            <v>25.238708684048447</v>
          </cell>
          <cell r="J134">
            <v>24.651611578731263</v>
          </cell>
          <cell r="K134">
            <v>24.064514473414079</v>
          </cell>
          <cell r="L134">
            <v>23.477417368096894</v>
          </cell>
          <cell r="M134">
            <v>22.89032026277971</v>
          </cell>
          <cell r="N134">
            <v>22.303223157462526</v>
          </cell>
          <cell r="O134">
            <v>21.716126052145341</v>
          </cell>
          <cell r="P134">
            <v>21.129028946828157</v>
          </cell>
          <cell r="Q134">
            <v>20.541931841510973</v>
          </cell>
          <cell r="R134">
            <v>19.954834736193799</v>
          </cell>
          <cell r="S134">
            <v>19.123383288852391</v>
          </cell>
          <cell r="T134">
            <v>18.291931841510984</v>
          </cell>
          <cell r="U134">
            <v>17.460480394169576</v>
          </cell>
          <cell r="V134">
            <v>16.629028946828168</v>
          </cell>
          <cell r="W134">
            <v>15.79757749948676</v>
          </cell>
          <cell r="X134">
            <v>14.966126052145352</v>
          </cell>
          <cell r="Y134">
            <v>14.134674604803944</v>
          </cell>
          <cell r="Z134">
            <v>13.303223157462536</v>
          </cell>
          <cell r="AA134">
            <v>12.471771710121129</v>
          </cell>
          <cell r="AB134">
            <v>11.640320262779721</v>
          </cell>
          <cell r="AC134">
            <v>10.808868815438313</v>
          </cell>
          <cell r="AD134">
            <v>9.9774173680968996</v>
          </cell>
          <cell r="AE134">
            <v>8.3145144734140821</v>
          </cell>
          <cell r="AF134">
            <v>6.6516115787312655</v>
          </cell>
          <cell r="AG134">
            <v>4.9887086840484489</v>
          </cell>
          <cell r="AH134">
            <v>3.3258057893656323</v>
          </cell>
          <cell r="AI134">
            <v>1.6629028946828157</v>
          </cell>
          <cell r="AJ134">
            <v>0</v>
          </cell>
        </row>
        <row r="135">
          <cell r="D135" t="str">
            <v>GrampianOphthalmology</v>
          </cell>
          <cell r="E135" t="str">
            <v>M. Ophthalmology</v>
          </cell>
          <cell r="F135">
            <v>1211</v>
          </cell>
          <cell r="G135">
            <v>1184.6676076096626</v>
          </cell>
          <cell r="H135">
            <v>1158.3352152193252</v>
          </cell>
          <cell r="I135">
            <v>1132.0028228289877</v>
          </cell>
          <cell r="J135">
            <v>1105.6704304386503</v>
          </cell>
          <cell r="K135">
            <v>1079.3380380483129</v>
          </cell>
          <cell r="L135">
            <v>1053.0056456579755</v>
          </cell>
          <cell r="M135">
            <v>1026.6732532676381</v>
          </cell>
          <cell r="N135">
            <v>1000.3408608773007</v>
          </cell>
          <cell r="O135">
            <v>974.00846848696324</v>
          </cell>
          <cell r="P135">
            <v>947.67607609662582</v>
          </cell>
          <cell r="Q135">
            <v>921.3436837062884</v>
          </cell>
          <cell r="R135">
            <v>895.01129131595155</v>
          </cell>
          <cell r="S135">
            <v>857.71915417778689</v>
          </cell>
          <cell r="T135">
            <v>820.42701703962223</v>
          </cell>
          <cell r="U135">
            <v>783.13487990145757</v>
          </cell>
          <cell r="V135">
            <v>745.8427427632929</v>
          </cell>
          <cell r="W135">
            <v>708.55060562512824</v>
          </cell>
          <cell r="X135">
            <v>671.25846848696358</v>
          </cell>
          <cell r="Y135">
            <v>633.96633134879892</v>
          </cell>
          <cell r="Z135">
            <v>596.67419421063425</v>
          </cell>
          <cell r="AA135">
            <v>559.38205707246959</v>
          </cell>
          <cell r="AB135">
            <v>522.08991993430493</v>
          </cell>
          <cell r="AC135">
            <v>484.79778279614027</v>
          </cell>
          <cell r="AD135">
            <v>447.50564565797578</v>
          </cell>
          <cell r="AE135">
            <v>372.92137138164651</v>
          </cell>
          <cell r="AF135">
            <v>298.33709710531718</v>
          </cell>
          <cell r="AG135">
            <v>223.75282282898789</v>
          </cell>
          <cell r="AH135">
            <v>149.16854855265859</v>
          </cell>
          <cell r="AI135">
            <v>74.584274276329296</v>
          </cell>
          <cell r="AJ135">
            <v>0</v>
          </cell>
        </row>
        <row r="136">
          <cell r="D136" t="str">
            <v>GrampianOral &amp; Maxillofacial Surgery</v>
          </cell>
          <cell r="E136" t="str">
            <v>N. Oral &amp; Maxillofacial Surgery</v>
          </cell>
          <cell r="F136">
            <v>290</v>
          </cell>
          <cell r="G136">
            <v>283.69414220214878</v>
          </cell>
          <cell r="H136">
            <v>277.38828440429756</v>
          </cell>
          <cell r="I136">
            <v>271.08242660644635</v>
          </cell>
          <cell r="J136">
            <v>264.77656880859513</v>
          </cell>
          <cell r="K136">
            <v>258.47071101074391</v>
          </cell>
          <cell r="L136">
            <v>252.16485321289269</v>
          </cell>
          <cell r="M136">
            <v>245.85899541504148</v>
          </cell>
          <cell r="N136">
            <v>239.55313761719026</v>
          </cell>
          <cell r="O136">
            <v>233.24727981933904</v>
          </cell>
          <cell r="P136">
            <v>226.94142202148782</v>
          </cell>
          <cell r="Q136">
            <v>220.63556422363661</v>
          </cell>
          <cell r="R136">
            <v>214.32970642578525</v>
          </cell>
          <cell r="S136">
            <v>205.39930199137754</v>
          </cell>
          <cell r="T136">
            <v>196.46889755696984</v>
          </cell>
          <cell r="U136">
            <v>187.53849312256213</v>
          </cell>
          <cell r="V136">
            <v>178.60808868815442</v>
          </cell>
          <cell r="W136">
            <v>169.67768425374672</v>
          </cell>
          <cell r="X136">
            <v>160.74727981933901</v>
          </cell>
          <cell r="Y136">
            <v>151.81687538493131</v>
          </cell>
          <cell r="Z136">
            <v>142.8864709505236</v>
          </cell>
          <cell r="AA136">
            <v>133.9560665161159</v>
          </cell>
          <cell r="AB136">
            <v>125.02566208170818</v>
          </cell>
          <cell r="AC136">
            <v>116.09525764730046</v>
          </cell>
          <cell r="AD136">
            <v>107.16485321289262</v>
          </cell>
          <cell r="AE136">
            <v>89.304044344077184</v>
          </cell>
          <cell r="AF136">
            <v>71.443235475261744</v>
          </cell>
          <cell r="AG136">
            <v>53.582426606446305</v>
          </cell>
          <cell r="AH136">
            <v>35.721617737630865</v>
          </cell>
          <cell r="AI136">
            <v>17.860808868815429</v>
          </cell>
          <cell r="AJ136">
            <v>0</v>
          </cell>
        </row>
        <row r="137">
          <cell r="D137" t="str">
            <v>GrampianOral Surgery</v>
          </cell>
          <cell r="E137" t="str">
            <v>O. Oral Surgery</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row>
        <row r="138">
          <cell r="D138" t="str">
            <v>GrampianOrthodontics</v>
          </cell>
          <cell r="E138" t="str">
            <v>P. Orthodontics</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row>
        <row r="139">
          <cell r="D139" t="str">
            <v>GrampianPain Management</v>
          </cell>
          <cell r="E139" t="str">
            <v>Q. Pain Management</v>
          </cell>
          <cell r="F139">
            <v>95</v>
          </cell>
          <cell r="G139">
            <v>92.934287962772871</v>
          </cell>
          <cell r="H139">
            <v>90.868575925545741</v>
          </cell>
          <cell r="I139">
            <v>88.802863888318612</v>
          </cell>
          <cell r="J139">
            <v>86.737151851091483</v>
          </cell>
          <cell r="K139">
            <v>84.671439813864353</v>
          </cell>
          <cell r="L139">
            <v>82.605727776637224</v>
          </cell>
          <cell r="M139">
            <v>80.540015739410094</v>
          </cell>
          <cell r="N139">
            <v>78.474303702182965</v>
          </cell>
          <cell r="O139">
            <v>76.408591664955836</v>
          </cell>
          <cell r="P139">
            <v>74.342879627728706</v>
          </cell>
          <cell r="Q139">
            <v>72.277167590501577</v>
          </cell>
          <cell r="R139">
            <v>70.211455553274476</v>
          </cell>
          <cell r="S139">
            <v>67.285978238554705</v>
          </cell>
          <cell r="T139">
            <v>64.360500923834934</v>
          </cell>
          <cell r="U139">
            <v>61.435023609115163</v>
          </cell>
          <cell r="V139">
            <v>58.509546294395392</v>
          </cell>
          <cell r="W139">
            <v>55.584068979675621</v>
          </cell>
          <cell r="X139">
            <v>52.65859166495585</v>
          </cell>
          <cell r="Y139">
            <v>49.733114350236079</v>
          </cell>
          <cell r="Z139">
            <v>46.807637035516308</v>
          </cell>
          <cell r="AA139">
            <v>43.882159720796537</v>
          </cell>
          <cell r="AB139">
            <v>40.956682406076766</v>
          </cell>
          <cell r="AC139">
            <v>38.031205091356995</v>
          </cell>
          <cell r="AD139">
            <v>35.105727776637238</v>
          </cell>
          <cell r="AE139">
            <v>29.2547731471977</v>
          </cell>
          <cell r="AF139">
            <v>23.403818517758161</v>
          </cell>
          <cell r="AG139">
            <v>17.552863888318623</v>
          </cell>
          <cell r="AH139">
            <v>11.701909258879084</v>
          </cell>
          <cell r="AI139">
            <v>5.8509546294395447</v>
          </cell>
          <cell r="AJ139">
            <v>0</v>
          </cell>
        </row>
        <row r="140">
          <cell r="D140" t="str">
            <v>GrampianPlastic Surgery</v>
          </cell>
          <cell r="E140" t="str">
            <v>R. Plastic Surgery</v>
          </cell>
          <cell r="F140">
            <v>362</v>
          </cell>
          <cell r="G140">
            <v>354.12854992130292</v>
          </cell>
          <cell r="H140">
            <v>346.25709984260584</v>
          </cell>
          <cell r="I140">
            <v>338.38564976390876</v>
          </cell>
          <cell r="J140">
            <v>330.51419968521168</v>
          </cell>
          <cell r="K140">
            <v>322.6427496065146</v>
          </cell>
          <cell r="L140">
            <v>314.77129952781752</v>
          </cell>
          <cell r="M140">
            <v>306.89984944912044</v>
          </cell>
          <cell r="N140">
            <v>299.02839937042336</v>
          </cell>
          <cell r="O140">
            <v>291.15694929172628</v>
          </cell>
          <cell r="P140">
            <v>283.2854992130292</v>
          </cell>
          <cell r="Q140">
            <v>275.41404913433212</v>
          </cell>
          <cell r="R140">
            <v>267.54259905563538</v>
          </cell>
          <cell r="S140">
            <v>256.39499076165055</v>
          </cell>
          <cell r="T140">
            <v>245.24738246766574</v>
          </cell>
          <cell r="U140">
            <v>234.09977417368094</v>
          </cell>
          <cell r="V140">
            <v>222.95216587969614</v>
          </cell>
          <cell r="W140">
            <v>211.80455758571134</v>
          </cell>
          <cell r="X140">
            <v>200.65694929172653</v>
          </cell>
          <cell r="Y140">
            <v>189.50934099774173</v>
          </cell>
          <cell r="Z140">
            <v>178.36173270375693</v>
          </cell>
          <cell r="AA140">
            <v>167.21412440977213</v>
          </cell>
          <cell r="AB140">
            <v>156.06651611578732</v>
          </cell>
          <cell r="AC140">
            <v>144.91890782180252</v>
          </cell>
          <cell r="AD140">
            <v>133.77129952781769</v>
          </cell>
          <cell r="AE140">
            <v>111.47608293984807</v>
          </cell>
          <cell r="AF140">
            <v>89.18086635187845</v>
          </cell>
          <cell r="AG140">
            <v>66.88564976390883</v>
          </cell>
          <cell r="AH140">
            <v>44.590433175939211</v>
          </cell>
          <cell r="AI140">
            <v>22.295216587969595</v>
          </cell>
          <cell r="AJ140">
            <v>0</v>
          </cell>
        </row>
        <row r="141">
          <cell r="D141" t="str">
            <v>GrampianRespiratory Medicine</v>
          </cell>
          <cell r="E141" t="str">
            <v>S. Respiratory Medicine</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row>
        <row r="142">
          <cell r="D142" t="str">
            <v>GrampianRestorative Dentistry</v>
          </cell>
          <cell r="E142" t="str">
            <v>T. Restorative Dentistry</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row>
        <row r="143">
          <cell r="D143" t="str">
            <v>GrampianRheumatology</v>
          </cell>
          <cell r="E143" t="str">
            <v>U. Rheumatology</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row>
        <row r="144">
          <cell r="D144" t="str">
            <v>GrampianTrauma &amp; Orthopaedics</v>
          </cell>
          <cell r="E144" t="str">
            <v>V. Trauma &amp; Orthopaedics</v>
          </cell>
          <cell r="F144">
            <v>532</v>
          </cell>
          <cell r="G144">
            <v>520.43201259152806</v>
          </cell>
          <cell r="H144">
            <v>508.86402518305613</v>
          </cell>
          <cell r="I144">
            <v>497.29603777458419</v>
          </cell>
          <cell r="J144">
            <v>485.72805036611226</v>
          </cell>
          <cell r="K144">
            <v>474.16006295764032</v>
          </cell>
          <cell r="L144">
            <v>462.59207554916838</v>
          </cell>
          <cell r="M144">
            <v>451.02408814069645</v>
          </cell>
          <cell r="N144">
            <v>439.45610073222451</v>
          </cell>
          <cell r="O144">
            <v>427.88811332375258</v>
          </cell>
          <cell r="P144">
            <v>416.32012591528064</v>
          </cell>
          <cell r="Q144">
            <v>404.75213850680871</v>
          </cell>
          <cell r="R144">
            <v>393.18415109833711</v>
          </cell>
          <cell r="S144">
            <v>376.80147813590639</v>
          </cell>
          <cell r="T144">
            <v>360.41880517347568</v>
          </cell>
          <cell r="U144">
            <v>344.03613221104496</v>
          </cell>
          <cell r="V144">
            <v>327.65345924861424</v>
          </cell>
          <cell r="W144">
            <v>311.27078628618352</v>
          </cell>
          <cell r="X144">
            <v>294.8881133237528</v>
          </cell>
          <cell r="Y144">
            <v>278.50544036132209</v>
          </cell>
          <cell r="Z144">
            <v>262.12276739889137</v>
          </cell>
          <cell r="AA144">
            <v>245.74009443646065</v>
          </cell>
          <cell r="AB144">
            <v>229.35742147402993</v>
          </cell>
          <cell r="AC144">
            <v>212.97474851159922</v>
          </cell>
          <cell r="AD144">
            <v>196.59207554916856</v>
          </cell>
          <cell r="AE144">
            <v>163.82672962430712</v>
          </cell>
          <cell r="AF144">
            <v>131.06138369944568</v>
          </cell>
          <cell r="AG144">
            <v>98.296037774584249</v>
          </cell>
          <cell r="AH144">
            <v>65.530691849722814</v>
          </cell>
          <cell r="AI144">
            <v>32.765345924861386</v>
          </cell>
          <cell r="AJ144">
            <v>0</v>
          </cell>
        </row>
        <row r="145">
          <cell r="D145" t="str">
            <v>GrampianUrology</v>
          </cell>
          <cell r="E145" t="str">
            <v>W. Urology</v>
          </cell>
          <cell r="F145">
            <v>875</v>
          </cell>
          <cell r="G145">
            <v>855.97370492027642</v>
          </cell>
          <cell r="H145">
            <v>836.94740984055284</v>
          </cell>
          <cell r="I145">
            <v>817.92111476082925</v>
          </cell>
          <cell r="J145">
            <v>798.89481968110567</v>
          </cell>
          <cell r="K145">
            <v>779.86852460138209</v>
          </cell>
          <cell r="L145">
            <v>760.84222952165851</v>
          </cell>
          <cell r="M145">
            <v>741.81593444193493</v>
          </cell>
          <cell r="N145">
            <v>722.78963936221135</v>
          </cell>
          <cell r="O145">
            <v>703.76334428248776</v>
          </cell>
          <cell r="P145">
            <v>684.73704920276418</v>
          </cell>
          <cell r="Q145">
            <v>665.7107541230406</v>
          </cell>
          <cell r="R145">
            <v>646.68445904331759</v>
          </cell>
          <cell r="S145">
            <v>619.73927324984606</v>
          </cell>
          <cell r="T145">
            <v>592.79408745637454</v>
          </cell>
          <cell r="U145">
            <v>565.84890166290302</v>
          </cell>
          <cell r="V145">
            <v>538.90371586943149</v>
          </cell>
          <cell r="W145">
            <v>511.95853007595991</v>
          </cell>
          <cell r="X145">
            <v>485.01334428248833</v>
          </cell>
          <cell r="Y145">
            <v>458.06815848901675</v>
          </cell>
          <cell r="Z145">
            <v>431.12297269554517</v>
          </cell>
          <cell r="AA145">
            <v>404.17778690207359</v>
          </cell>
          <cell r="AB145">
            <v>377.23260110860201</v>
          </cell>
          <cell r="AC145">
            <v>350.28741531513043</v>
          </cell>
          <cell r="AD145">
            <v>323.34222952165879</v>
          </cell>
          <cell r="AE145">
            <v>269.45185793471569</v>
          </cell>
          <cell r="AF145">
            <v>215.56148634777256</v>
          </cell>
          <cell r="AG145">
            <v>161.67111476082943</v>
          </cell>
          <cell r="AH145">
            <v>107.78074317388629</v>
          </cell>
          <cell r="AI145">
            <v>53.890371586943161</v>
          </cell>
          <cell r="AJ145">
            <v>0</v>
          </cell>
        </row>
        <row r="146">
          <cell r="D146" t="str">
            <v>GrampianOther specialties</v>
          </cell>
          <cell r="E146" t="str">
            <v>X. Other specialties</v>
          </cell>
          <cell r="F146">
            <v>145</v>
          </cell>
          <cell r="G146">
            <v>141.84707110107439</v>
          </cell>
          <cell r="H146">
            <v>138.69414220214878</v>
          </cell>
          <cell r="I146">
            <v>135.54121330322317</v>
          </cell>
          <cell r="J146">
            <v>132.38828440429756</v>
          </cell>
          <cell r="K146">
            <v>129.23535550537196</v>
          </cell>
          <cell r="L146">
            <v>126.08242660644635</v>
          </cell>
          <cell r="M146">
            <v>122.92949770752074</v>
          </cell>
          <cell r="N146">
            <v>119.77656880859513</v>
          </cell>
          <cell r="O146">
            <v>116.62363990966952</v>
          </cell>
          <cell r="P146">
            <v>113.47071101074391</v>
          </cell>
          <cell r="Q146">
            <v>110.3177821118183</v>
          </cell>
          <cell r="R146">
            <v>107.16485321289262</v>
          </cell>
          <cell r="S146">
            <v>102.69965099568877</v>
          </cell>
          <cell r="T146">
            <v>98.234448778484918</v>
          </cell>
          <cell r="U146">
            <v>93.769246561281065</v>
          </cell>
          <cell r="V146">
            <v>89.304044344077212</v>
          </cell>
          <cell r="W146">
            <v>84.838842126873359</v>
          </cell>
          <cell r="X146">
            <v>80.373639909669507</v>
          </cell>
          <cell r="Y146">
            <v>75.908437692465654</v>
          </cell>
          <cell r="Z146">
            <v>71.443235475261801</v>
          </cell>
          <cell r="AA146">
            <v>66.978033258057948</v>
          </cell>
          <cell r="AB146">
            <v>62.512831040854088</v>
          </cell>
          <cell r="AC146">
            <v>58.047628823650228</v>
          </cell>
          <cell r="AD146">
            <v>53.582426606446312</v>
          </cell>
          <cell r="AE146">
            <v>44.652022172038592</v>
          </cell>
          <cell r="AF146">
            <v>35.721617737630872</v>
          </cell>
          <cell r="AG146">
            <v>26.791213303223152</v>
          </cell>
          <cell r="AH146">
            <v>17.860808868815433</v>
          </cell>
          <cell r="AI146">
            <v>8.9304044344077145</v>
          </cell>
          <cell r="AJ146">
            <v>0</v>
          </cell>
        </row>
        <row r="147">
          <cell r="D147" t="str">
            <v>Greater Glasgow &amp; ClydeAll specialties</v>
          </cell>
          <cell r="E147" t="str">
            <v>A. All specialties</v>
          </cell>
          <cell r="F147">
            <v>5551</v>
          </cell>
          <cell r="G147">
            <v>5430.2971840142336</v>
          </cell>
          <cell r="H147">
            <v>5309.5943680284672</v>
          </cell>
          <cell r="I147">
            <v>5188.8915520427008</v>
          </cell>
          <cell r="J147">
            <v>5068.1887360569344</v>
          </cell>
          <cell r="K147">
            <v>4947.485920071168</v>
          </cell>
          <cell r="L147">
            <v>4826.7831040854016</v>
          </cell>
          <cell r="M147">
            <v>4706.0802880996353</v>
          </cell>
          <cell r="N147">
            <v>4585.3774721138689</v>
          </cell>
          <cell r="O147">
            <v>4464.6746561281025</v>
          </cell>
          <cell r="P147">
            <v>4343.9718401423361</v>
          </cell>
          <cell r="Q147">
            <v>4223.2690241565697</v>
          </cell>
          <cell r="R147">
            <v>4102.5662081708069</v>
          </cell>
          <cell r="S147">
            <v>3931.6259494970232</v>
          </cell>
          <cell r="T147">
            <v>3760.6856908232394</v>
          </cell>
          <cell r="U147">
            <v>3589.7454321494556</v>
          </cell>
          <cell r="V147">
            <v>3418.8051734756718</v>
          </cell>
          <cell r="W147">
            <v>3247.8649148018881</v>
          </cell>
          <cell r="X147">
            <v>3076.9246561281043</v>
          </cell>
          <cell r="Y147">
            <v>2905.9843974543205</v>
          </cell>
          <cell r="Z147">
            <v>2735.0441387805367</v>
          </cell>
          <cell r="AA147">
            <v>2564.103880106753</v>
          </cell>
          <cell r="AB147">
            <v>2393.1636214329692</v>
          </cell>
          <cell r="AC147">
            <v>2222.2233627591854</v>
          </cell>
          <cell r="AD147">
            <v>2051.2831040854035</v>
          </cell>
          <cell r="AE147">
            <v>1709.4025867378361</v>
          </cell>
          <cell r="AF147">
            <v>1367.5220693902688</v>
          </cell>
          <cell r="AG147">
            <v>1025.6415520427015</v>
          </cell>
          <cell r="AH147">
            <v>683.76103469513419</v>
          </cell>
          <cell r="AI147">
            <v>341.88051734756692</v>
          </cell>
          <cell r="AJ147">
            <v>0</v>
          </cell>
        </row>
        <row r="148">
          <cell r="D148" t="str">
            <v>Greater Glasgow &amp; ClydeAnaesthetics</v>
          </cell>
          <cell r="E148" t="str">
            <v>B. Anaesthetics</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row>
        <row r="149">
          <cell r="D149" t="str">
            <v>Greater Glasgow &amp; ClydeCardiology</v>
          </cell>
          <cell r="E149" t="str">
            <v>C. Cardiology</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row>
        <row r="150">
          <cell r="D150" t="str">
            <v>Greater Glasgow &amp; ClydeDermatology</v>
          </cell>
          <cell r="E150" t="str">
            <v>D. Dermatology</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row>
        <row r="151">
          <cell r="D151" t="str">
            <v>Greater Glasgow &amp; ClydeDiabetes/Endocrinology</v>
          </cell>
          <cell r="E151" t="str">
            <v>E. Diabetes/Endocrinology</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row>
        <row r="152">
          <cell r="D152" t="str">
            <v>Greater Glasgow &amp; ClydeENT</v>
          </cell>
          <cell r="E152" t="str">
            <v>F. ENT</v>
          </cell>
          <cell r="F152">
            <v>915</v>
          </cell>
          <cell r="G152">
            <v>895.10393143091767</v>
          </cell>
          <cell r="H152">
            <v>875.20786286183534</v>
          </cell>
          <cell r="I152">
            <v>855.31179429275301</v>
          </cell>
          <cell r="J152">
            <v>835.41572572367068</v>
          </cell>
          <cell r="K152">
            <v>815.51965715458834</v>
          </cell>
          <cell r="L152">
            <v>795.62358858550601</v>
          </cell>
          <cell r="M152">
            <v>775.72752001642368</v>
          </cell>
          <cell r="N152">
            <v>755.83145144734135</v>
          </cell>
          <cell r="O152">
            <v>735.93538287825902</v>
          </cell>
          <cell r="P152">
            <v>716.03931430917669</v>
          </cell>
          <cell r="Q152">
            <v>696.14324574009436</v>
          </cell>
          <cell r="R152">
            <v>676.24717717101214</v>
          </cell>
          <cell r="S152">
            <v>648.07021145555325</v>
          </cell>
          <cell r="T152">
            <v>619.89324574009436</v>
          </cell>
          <cell r="U152">
            <v>591.71628002463547</v>
          </cell>
          <cell r="V152">
            <v>563.53931430917658</v>
          </cell>
          <cell r="W152">
            <v>535.36234859371768</v>
          </cell>
          <cell r="X152">
            <v>507.18538287825885</v>
          </cell>
          <cell r="Y152">
            <v>479.00841716280001</v>
          </cell>
          <cell r="Z152">
            <v>450.83145144734118</v>
          </cell>
          <cell r="AA152">
            <v>422.65448573188235</v>
          </cell>
          <cell r="AB152">
            <v>394.47752001642351</v>
          </cell>
          <cell r="AC152">
            <v>366.30055430096468</v>
          </cell>
          <cell r="AD152">
            <v>338.12358858550607</v>
          </cell>
          <cell r="AE152">
            <v>281.7696571545884</v>
          </cell>
          <cell r="AF152">
            <v>225.41572572367073</v>
          </cell>
          <cell r="AG152">
            <v>169.06179429275306</v>
          </cell>
          <cell r="AH152">
            <v>112.70786286183539</v>
          </cell>
          <cell r="AI152">
            <v>56.353931430917719</v>
          </cell>
          <cell r="AJ152">
            <v>0</v>
          </cell>
        </row>
        <row r="153">
          <cell r="D153" t="str">
            <v>Greater Glasgow &amp; ClydeGastroenterology</v>
          </cell>
          <cell r="E153" t="str">
            <v>G. Gastroenterology</v>
          </cell>
          <cell r="F153">
            <v>2</v>
          </cell>
          <cell r="G153">
            <v>1.9565113255320605</v>
          </cell>
          <cell r="H153">
            <v>1.9130226510641211</v>
          </cell>
          <cell r="I153">
            <v>1.8695339765961816</v>
          </cell>
          <cell r="J153">
            <v>1.8260453021282421</v>
          </cell>
          <cell r="K153">
            <v>1.7825566276603027</v>
          </cell>
          <cell r="L153">
            <v>1.7390679531923632</v>
          </cell>
          <cell r="M153">
            <v>1.6955792787244237</v>
          </cell>
          <cell r="N153">
            <v>1.6520906042564842</v>
          </cell>
          <cell r="O153">
            <v>1.6086019297885448</v>
          </cell>
          <cell r="P153">
            <v>1.5651132553206053</v>
          </cell>
          <cell r="Q153">
            <v>1.5216245808526658</v>
          </cell>
          <cell r="R153">
            <v>1.4781359063847259</v>
          </cell>
          <cell r="S153">
            <v>1.4165469102853623</v>
          </cell>
          <cell r="T153">
            <v>1.3549579141859986</v>
          </cell>
          <cell r="U153">
            <v>1.293368918086635</v>
          </cell>
          <cell r="V153">
            <v>1.2317799219872714</v>
          </cell>
          <cell r="W153">
            <v>1.1701909258879077</v>
          </cell>
          <cell r="X153">
            <v>1.1086019297885441</v>
          </cell>
          <cell r="Y153">
            <v>1.0470129336891805</v>
          </cell>
          <cell r="Z153">
            <v>0.98542393758981683</v>
          </cell>
          <cell r="AA153">
            <v>0.9238349414904532</v>
          </cell>
          <cell r="AB153">
            <v>0.86224594539108956</v>
          </cell>
          <cell r="AC153">
            <v>0.80065694929172593</v>
          </cell>
          <cell r="AD153">
            <v>0.73906795319236296</v>
          </cell>
          <cell r="AE153">
            <v>0.6158899609936358</v>
          </cell>
          <cell r="AF153">
            <v>0.49271196879490864</v>
          </cell>
          <cell r="AG153">
            <v>0.36953397659618148</v>
          </cell>
          <cell r="AH153">
            <v>0.24635598439745432</v>
          </cell>
          <cell r="AI153">
            <v>0.12317799219872716</v>
          </cell>
          <cell r="AJ153">
            <v>0</v>
          </cell>
        </row>
        <row r="154">
          <cell r="D154" t="str">
            <v>Greater Glasgow &amp; ClydeGeneral Medicine</v>
          </cell>
          <cell r="E154" t="str">
            <v>H. General Medicine</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row>
        <row r="155">
          <cell r="D155" t="str">
            <v>Greater Glasgow &amp; ClydeGeneral Surgery (inc Vascular)</v>
          </cell>
          <cell r="E155" t="str">
            <v>I. General Surgery (inc Vascular)</v>
          </cell>
          <cell r="F155">
            <v>229</v>
          </cell>
          <cell r="G155">
            <v>224.02054677342093</v>
          </cell>
          <cell r="H155">
            <v>219.04109354684186</v>
          </cell>
          <cell r="I155">
            <v>214.0616403202628</v>
          </cell>
          <cell r="J155">
            <v>209.08218709368373</v>
          </cell>
          <cell r="K155">
            <v>204.10273386710466</v>
          </cell>
          <cell r="L155">
            <v>199.12328064052559</v>
          </cell>
          <cell r="M155">
            <v>194.14382741394652</v>
          </cell>
          <cell r="N155">
            <v>189.16437418736746</v>
          </cell>
          <cell r="O155">
            <v>184.18492096078839</v>
          </cell>
          <cell r="P155">
            <v>179.20546773420932</v>
          </cell>
          <cell r="Q155">
            <v>174.22601450763025</v>
          </cell>
          <cell r="R155">
            <v>169.24656128105113</v>
          </cell>
          <cell r="S155">
            <v>162.19462122767399</v>
          </cell>
          <cell r="T155">
            <v>155.14268117429685</v>
          </cell>
          <cell r="U155">
            <v>148.09074112091972</v>
          </cell>
          <cell r="V155">
            <v>141.03880106754258</v>
          </cell>
          <cell r="W155">
            <v>133.98686101416544</v>
          </cell>
          <cell r="X155">
            <v>126.9349209607883</v>
          </cell>
          <cell r="Y155">
            <v>119.88298090741117</v>
          </cell>
          <cell r="Z155">
            <v>112.83104085403403</v>
          </cell>
          <cell r="AA155">
            <v>105.77910080065689</v>
          </cell>
          <cell r="AB155">
            <v>98.727160747279754</v>
          </cell>
          <cell r="AC155">
            <v>91.675220693902617</v>
          </cell>
          <cell r="AD155">
            <v>84.623280640525564</v>
          </cell>
          <cell r="AE155">
            <v>70.519400533771304</v>
          </cell>
          <cell r="AF155">
            <v>56.415520427017043</v>
          </cell>
          <cell r="AG155">
            <v>42.311640320262782</v>
          </cell>
          <cell r="AH155">
            <v>28.207760213508521</v>
          </cell>
          <cell r="AI155">
            <v>14.103880106754261</v>
          </cell>
          <cell r="AJ155">
            <v>0</v>
          </cell>
        </row>
        <row r="156">
          <cell r="D156" t="str">
            <v>Greater Glasgow &amp; ClydeGynaecology</v>
          </cell>
          <cell r="E156" t="str">
            <v>J. Gynaecology</v>
          </cell>
          <cell r="F156">
            <v>49</v>
          </cell>
          <cell r="G156">
            <v>47.934527475535482</v>
          </cell>
          <cell r="H156">
            <v>46.869054951070964</v>
          </cell>
          <cell r="I156">
            <v>45.803582426606447</v>
          </cell>
          <cell r="J156">
            <v>44.738109902141929</v>
          </cell>
          <cell r="K156">
            <v>43.672637377677411</v>
          </cell>
          <cell r="L156">
            <v>42.607164853212893</v>
          </cell>
          <cell r="M156">
            <v>41.541692328748375</v>
          </cell>
          <cell r="N156">
            <v>40.476219804283858</v>
          </cell>
          <cell r="O156">
            <v>39.41074727981934</v>
          </cell>
          <cell r="P156">
            <v>38.345274755354822</v>
          </cell>
          <cell r="Q156">
            <v>37.279802230890304</v>
          </cell>
          <cell r="R156">
            <v>36.214329706425787</v>
          </cell>
          <cell r="S156">
            <v>34.705399301991378</v>
          </cell>
          <cell r="T156">
            <v>33.196468897556969</v>
          </cell>
          <cell r="U156">
            <v>31.68753849312256</v>
          </cell>
          <cell r="V156">
            <v>30.178608088688151</v>
          </cell>
          <cell r="W156">
            <v>28.669677684253742</v>
          </cell>
          <cell r="X156">
            <v>27.160747279819333</v>
          </cell>
          <cell r="Y156">
            <v>25.651816875384924</v>
          </cell>
          <cell r="Z156">
            <v>24.142886470950515</v>
          </cell>
          <cell r="AA156">
            <v>22.633956066516106</v>
          </cell>
          <cell r="AB156">
            <v>21.125025662081697</v>
          </cell>
          <cell r="AC156">
            <v>19.616095257647288</v>
          </cell>
          <cell r="AD156">
            <v>18.107164853212893</v>
          </cell>
          <cell r="AE156">
            <v>15.089304044344077</v>
          </cell>
          <cell r="AF156">
            <v>12.071443235475261</v>
          </cell>
          <cell r="AG156">
            <v>9.0535824266064449</v>
          </cell>
          <cell r="AH156">
            <v>6.0357216177376287</v>
          </cell>
          <cell r="AI156">
            <v>3.017860808868813</v>
          </cell>
          <cell r="AJ156">
            <v>0</v>
          </cell>
        </row>
        <row r="157">
          <cell r="D157" t="str">
            <v>Greater Glasgow &amp; ClydeNeurology</v>
          </cell>
          <cell r="E157" t="str">
            <v>K. Neurology</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row>
        <row r="158">
          <cell r="D158" t="str">
            <v>Greater Glasgow &amp; ClydeNeurosurgery</v>
          </cell>
          <cell r="E158" t="str">
            <v>L. Neurosurgery</v>
          </cell>
          <cell r="F158">
            <v>127</v>
          </cell>
          <cell r="G158">
            <v>124.23846917128584</v>
          </cell>
          <cell r="H158">
            <v>121.47693834257169</v>
          </cell>
          <cell r="I158">
            <v>118.71540751385753</v>
          </cell>
          <cell r="J158">
            <v>115.95387668514337</v>
          </cell>
          <cell r="K158">
            <v>113.19234585642921</v>
          </cell>
          <cell r="L158">
            <v>110.43081502771506</v>
          </cell>
          <cell r="M158">
            <v>107.6692841990009</v>
          </cell>
          <cell r="N158">
            <v>104.90775337028674</v>
          </cell>
          <cell r="O158">
            <v>102.14622254157258</v>
          </cell>
          <cell r="P158">
            <v>99.384691712858427</v>
          </cell>
          <cell r="Q158">
            <v>96.623160884144269</v>
          </cell>
          <cell r="R158">
            <v>93.861630055430098</v>
          </cell>
          <cell r="S158">
            <v>89.950728803120512</v>
          </cell>
          <cell r="T158">
            <v>86.039827550810926</v>
          </cell>
          <cell r="U158">
            <v>82.128926298501341</v>
          </cell>
          <cell r="V158">
            <v>78.218025046191755</v>
          </cell>
          <cell r="W158">
            <v>74.30712379388217</v>
          </cell>
          <cell r="X158">
            <v>70.396222541572584</v>
          </cell>
          <cell r="Y158">
            <v>66.485321289262998</v>
          </cell>
          <cell r="Z158">
            <v>62.574420036953413</v>
          </cell>
          <cell r="AA158">
            <v>58.663518784643827</v>
          </cell>
          <cell r="AB158">
            <v>54.752617532334241</v>
          </cell>
          <cell r="AC158">
            <v>50.841716280024656</v>
          </cell>
          <cell r="AD158">
            <v>46.930815027715049</v>
          </cell>
          <cell r="AE158">
            <v>39.109012523095871</v>
          </cell>
          <cell r="AF158">
            <v>31.287210018476696</v>
          </cell>
          <cell r="AG158">
            <v>23.465407513857521</v>
          </cell>
          <cell r="AH158">
            <v>15.643605009238346</v>
          </cell>
          <cell r="AI158">
            <v>7.8218025046191713</v>
          </cell>
          <cell r="AJ158">
            <v>0</v>
          </cell>
        </row>
        <row r="159">
          <cell r="D159" t="str">
            <v>Greater Glasgow &amp; ClydeOphthalmology</v>
          </cell>
          <cell r="E159" t="str">
            <v>M. Ophthalmology</v>
          </cell>
          <cell r="F159">
            <v>229</v>
          </cell>
          <cell r="G159">
            <v>224.02054677342093</v>
          </cell>
          <cell r="H159">
            <v>219.04109354684186</v>
          </cell>
          <cell r="I159">
            <v>214.0616403202628</v>
          </cell>
          <cell r="J159">
            <v>209.08218709368373</v>
          </cell>
          <cell r="K159">
            <v>204.10273386710466</v>
          </cell>
          <cell r="L159">
            <v>199.12328064052559</v>
          </cell>
          <cell r="M159">
            <v>194.14382741394652</v>
          </cell>
          <cell r="N159">
            <v>189.16437418736746</v>
          </cell>
          <cell r="O159">
            <v>184.18492096078839</v>
          </cell>
          <cell r="P159">
            <v>179.20546773420932</v>
          </cell>
          <cell r="Q159">
            <v>174.22601450763025</v>
          </cell>
          <cell r="R159">
            <v>169.24656128105113</v>
          </cell>
          <cell r="S159">
            <v>162.19462122767399</v>
          </cell>
          <cell r="T159">
            <v>155.14268117429685</v>
          </cell>
          <cell r="U159">
            <v>148.09074112091972</v>
          </cell>
          <cell r="V159">
            <v>141.03880106754258</v>
          </cell>
          <cell r="W159">
            <v>133.98686101416544</v>
          </cell>
          <cell r="X159">
            <v>126.9349209607883</v>
          </cell>
          <cell r="Y159">
            <v>119.88298090741117</v>
          </cell>
          <cell r="Z159">
            <v>112.83104085403403</v>
          </cell>
          <cell r="AA159">
            <v>105.77910080065689</v>
          </cell>
          <cell r="AB159">
            <v>98.727160747279754</v>
          </cell>
          <cell r="AC159">
            <v>91.675220693902617</v>
          </cell>
          <cell r="AD159">
            <v>84.623280640525564</v>
          </cell>
          <cell r="AE159">
            <v>70.519400533771304</v>
          </cell>
          <cell r="AF159">
            <v>56.415520427017043</v>
          </cell>
          <cell r="AG159">
            <v>42.311640320262782</v>
          </cell>
          <cell r="AH159">
            <v>28.207760213508521</v>
          </cell>
          <cell r="AI159">
            <v>14.103880106754261</v>
          </cell>
          <cell r="AJ159">
            <v>0</v>
          </cell>
        </row>
        <row r="160">
          <cell r="D160" t="str">
            <v>Greater Glasgow &amp; ClydeOral &amp; Maxillofacial Surgery</v>
          </cell>
          <cell r="E160" t="str">
            <v>N. Oral &amp; Maxillofacial Surgery</v>
          </cell>
          <cell r="F160">
            <v>89</v>
          </cell>
          <cell r="G160">
            <v>87.064753986176697</v>
          </cell>
          <cell r="H160">
            <v>85.129507972353395</v>
          </cell>
          <cell r="I160">
            <v>83.194261958530092</v>
          </cell>
          <cell r="J160">
            <v>81.259015944706789</v>
          </cell>
          <cell r="K160">
            <v>79.323769930883486</v>
          </cell>
          <cell r="L160">
            <v>77.388523917060184</v>
          </cell>
          <cell r="M160">
            <v>75.453277903236881</v>
          </cell>
          <cell r="N160">
            <v>73.518031889413578</v>
          </cell>
          <cell r="O160">
            <v>71.582785875590275</v>
          </cell>
          <cell r="P160">
            <v>69.647539861766973</v>
          </cell>
          <cell r="Q160">
            <v>67.71229384794367</v>
          </cell>
          <cell r="R160">
            <v>65.77704783412031</v>
          </cell>
          <cell r="S160">
            <v>63.036337507698633</v>
          </cell>
          <cell r="T160">
            <v>60.295627181276956</v>
          </cell>
          <cell r="U160">
            <v>57.554916854855279</v>
          </cell>
          <cell r="V160">
            <v>54.814206528433601</v>
          </cell>
          <cell r="W160">
            <v>52.073496202011924</v>
          </cell>
          <cell r="X160">
            <v>49.332785875590247</v>
          </cell>
          <cell r="Y160">
            <v>46.59207554916857</v>
          </cell>
          <cell r="Z160">
            <v>43.851365222746892</v>
          </cell>
          <cell r="AA160">
            <v>41.110654896325215</v>
          </cell>
          <cell r="AB160">
            <v>38.369944569903538</v>
          </cell>
          <cell r="AC160">
            <v>35.629234243481861</v>
          </cell>
          <cell r="AD160">
            <v>32.888523917060155</v>
          </cell>
          <cell r="AE160">
            <v>27.407103264216797</v>
          </cell>
          <cell r="AF160">
            <v>21.925682611373439</v>
          </cell>
          <cell r="AG160">
            <v>16.444261958530081</v>
          </cell>
          <cell r="AH160">
            <v>10.962841305686723</v>
          </cell>
          <cell r="AI160">
            <v>5.4814206528433642</v>
          </cell>
          <cell r="AJ160">
            <v>0</v>
          </cell>
        </row>
        <row r="161">
          <cell r="D161" t="str">
            <v>Greater Glasgow &amp; ClydeOral Surgery</v>
          </cell>
          <cell r="E161" t="str">
            <v>O. Oral Surgery</v>
          </cell>
          <cell r="F161">
            <v>65</v>
          </cell>
          <cell r="G161">
            <v>63.586618079791968</v>
          </cell>
          <cell r="H161">
            <v>62.173236159583936</v>
          </cell>
          <cell r="I161">
            <v>60.759854239375905</v>
          </cell>
          <cell r="J161">
            <v>59.346472319167873</v>
          </cell>
          <cell r="K161">
            <v>57.933090398959841</v>
          </cell>
          <cell r="L161">
            <v>56.519708478751809</v>
          </cell>
          <cell r="M161">
            <v>55.106326558543778</v>
          </cell>
          <cell r="N161">
            <v>53.692944638335746</v>
          </cell>
          <cell r="O161">
            <v>52.279562718127714</v>
          </cell>
          <cell r="P161">
            <v>50.866180797919682</v>
          </cell>
          <cell r="Q161">
            <v>49.452798877711651</v>
          </cell>
          <cell r="R161">
            <v>48.03941695750359</v>
          </cell>
          <cell r="S161">
            <v>46.037774584274274</v>
          </cell>
          <cell r="T161">
            <v>44.036132211044958</v>
          </cell>
          <cell r="U161">
            <v>42.034489837815642</v>
          </cell>
          <cell r="V161">
            <v>40.032847464586325</v>
          </cell>
          <cell r="W161">
            <v>38.031205091357009</v>
          </cell>
          <cell r="X161">
            <v>36.029562718127693</v>
          </cell>
          <cell r="Y161">
            <v>34.027920344898376</v>
          </cell>
          <cell r="Z161">
            <v>32.02627797166906</v>
          </cell>
          <cell r="AA161">
            <v>30.024635598439744</v>
          </cell>
          <cell r="AB161">
            <v>28.022993225210428</v>
          </cell>
          <cell r="AC161">
            <v>26.021350851981111</v>
          </cell>
          <cell r="AD161">
            <v>24.019708478751795</v>
          </cell>
          <cell r="AE161">
            <v>20.016423732293163</v>
          </cell>
          <cell r="AF161">
            <v>16.01313898583453</v>
          </cell>
          <cell r="AG161">
            <v>12.009854239375898</v>
          </cell>
          <cell r="AH161">
            <v>8.0065694929172651</v>
          </cell>
          <cell r="AI161">
            <v>4.0032847464586325</v>
          </cell>
          <cell r="AJ161">
            <v>0</v>
          </cell>
        </row>
        <row r="162">
          <cell r="D162" t="str">
            <v>Greater Glasgow &amp; ClydeOrthodontics</v>
          </cell>
          <cell r="E162" t="str">
            <v>P. Orthodontics</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row>
        <row r="163">
          <cell r="D163" t="str">
            <v>Greater Glasgow &amp; ClydePain Management</v>
          </cell>
          <cell r="E163" t="str">
            <v>Q. Pain Management</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row>
        <row r="164">
          <cell r="D164" t="str">
            <v>Greater Glasgow &amp; ClydePlastic Surgery</v>
          </cell>
          <cell r="E164" t="str">
            <v>R. Plastic Surgery</v>
          </cell>
          <cell r="F164">
            <v>136</v>
          </cell>
          <cell r="G164">
            <v>133.04277013618011</v>
          </cell>
          <cell r="H164">
            <v>130.08554027236022</v>
          </cell>
          <cell r="I164">
            <v>127.12831040854033</v>
          </cell>
          <cell r="J164">
            <v>124.17108054472044</v>
          </cell>
          <cell r="K164">
            <v>121.21385068090055</v>
          </cell>
          <cell r="L164">
            <v>118.25662081708066</v>
          </cell>
          <cell r="M164">
            <v>115.29939095326077</v>
          </cell>
          <cell r="N164">
            <v>112.34216108944088</v>
          </cell>
          <cell r="O164">
            <v>109.38493122562099</v>
          </cell>
          <cell r="P164">
            <v>106.4277013618011</v>
          </cell>
          <cell r="Q164">
            <v>103.47047149798121</v>
          </cell>
          <cell r="R164">
            <v>100.51324163416136</v>
          </cell>
          <cell r="S164">
            <v>96.325189899404634</v>
          </cell>
          <cell r="T164">
            <v>92.137138164647908</v>
          </cell>
          <cell r="U164">
            <v>87.949086429891182</v>
          </cell>
          <cell r="V164">
            <v>83.761034695134455</v>
          </cell>
          <cell r="W164">
            <v>79.572982960377729</v>
          </cell>
          <cell r="X164">
            <v>75.384931225621003</v>
          </cell>
          <cell r="Y164">
            <v>71.196879490864276</v>
          </cell>
          <cell r="Z164">
            <v>67.00882775610755</v>
          </cell>
          <cell r="AA164">
            <v>62.820776021350824</v>
          </cell>
          <cell r="AB164">
            <v>58.632724286594097</v>
          </cell>
          <cell r="AC164">
            <v>54.444672551837371</v>
          </cell>
          <cell r="AD164">
            <v>50.25662081708068</v>
          </cell>
          <cell r="AE164">
            <v>41.880517347567235</v>
          </cell>
          <cell r="AF164">
            <v>33.504413878053789</v>
          </cell>
          <cell r="AG164">
            <v>25.128310408540344</v>
          </cell>
          <cell r="AH164">
            <v>16.752206939026898</v>
          </cell>
          <cell r="AI164">
            <v>8.3761034695134509</v>
          </cell>
          <cell r="AJ164">
            <v>0</v>
          </cell>
        </row>
        <row r="165">
          <cell r="D165" t="str">
            <v>Greater Glasgow &amp; ClydeRespiratory Medicine</v>
          </cell>
          <cell r="E165" t="str">
            <v>S. Respiratory Medicine</v>
          </cell>
          <cell r="F165">
            <v>1</v>
          </cell>
          <cell r="G165">
            <v>0.97825566276603027</v>
          </cell>
          <cell r="H165">
            <v>0.95651132553206053</v>
          </cell>
          <cell r="I165">
            <v>0.9347669882980908</v>
          </cell>
          <cell r="J165">
            <v>0.91302265106412106</v>
          </cell>
          <cell r="K165">
            <v>0.89127831383015133</v>
          </cell>
          <cell r="L165">
            <v>0.86953397659618159</v>
          </cell>
          <cell r="M165">
            <v>0.84778963936221186</v>
          </cell>
          <cell r="N165">
            <v>0.82604530212824212</v>
          </cell>
          <cell r="O165">
            <v>0.80430096489427239</v>
          </cell>
          <cell r="P165">
            <v>0.78255662766030265</v>
          </cell>
          <cell r="Q165">
            <v>0.76081229042633292</v>
          </cell>
          <cell r="R165">
            <v>0.73906795319236296</v>
          </cell>
          <cell r="S165">
            <v>0.70827345514268114</v>
          </cell>
          <cell r="T165">
            <v>0.67747895709299932</v>
          </cell>
          <cell r="U165">
            <v>0.64668445904331751</v>
          </cell>
          <cell r="V165">
            <v>0.61588996099363569</v>
          </cell>
          <cell r="W165">
            <v>0.58509546294395387</v>
          </cell>
          <cell r="X165">
            <v>0.55430096489427205</v>
          </cell>
          <cell r="Y165">
            <v>0.52350646684459023</v>
          </cell>
          <cell r="Z165">
            <v>0.49271196879490842</v>
          </cell>
          <cell r="AA165">
            <v>0.4619174707452266</v>
          </cell>
          <cell r="AB165">
            <v>0.43112297269554478</v>
          </cell>
          <cell r="AC165">
            <v>0.40032847464586296</v>
          </cell>
          <cell r="AD165">
            <v>0.36953397659618148</v>
          </cell>
          <cell r="AE165">
            <v>0.3079449804968179</v>
          </cell>
          <cell r="AF165">
            <v>0.24635598439745432</v>
          </cell>
          <cell r="AG165">
            <v>0.18476698829809074</v>
          </cell>
          <cell r="AH165">
            <v>0.12317799219872716</v>
          </cell>
          <cell r="AI165">
            <v>6.158899609936358E-2</v>
          </cell>
          <cell r="AJ165">
            <v>0</v>
          </cell>
        </row>
        <row r="166">
          <cell r="D166" t="str">
            <v>Greater Glasgow &amp; ClydeRestorative Dentistry</v>
          </cell>
          <cell r="E166" t="str">
            <v>T. Restorative Dentistry</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row>
        <row r="167">
          <cell r="D167" t="str">
            <v>Greater Glasgow &amp; ClydeRheumatology</v>
          </cell>
          <cell r="E167" t="str">
            <v>U. Rheumatology</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row>
        <row r="168">
          <cell r="D168" t="str">
            <v>Greater Glasgow &amp; ClydeTrauma &amp; Orthopaedics</v>
          </cell>
          <cell r="E168" t="str">
            <v>V. Trauma &amp; Orthopaedics</v>
          </cell>
          <cell r="F168">
            <v>2423</v>
          </cell>
          <cell r="G168">
            <v>2370.3134708820912</v>
          </cell>
          <cell r="H168">
            <v>2317.6269417641824</v>
          </cell>
          <cell r="I168">
            <v>2264.9404126462737</v>
          </cell>
          <cell r="J168">
            <v>2212.2538835283649</v>
          </cell>
          <cell r="K168">
            <v>2159.5673544104561</v>
          </cell>
          <cell r="L168">
            <v>2106.8808252925473</v>
          </cell>
          <cell r="M168">
            <v>2054.1942961746386</v>
          </cell>
          <cell r="N168">
            <v>2001.5077670567298</v>
          </cell>
          <cell r="O168">
            <v>1948.821237938821</v>
          </cell>
          <cell r="P168">
            <v>1896.1347088209122</v>
          </cell>
          <cell r="Q168">
            <v>1843.4481797030035</v>
          </cell>
          <cell r="R168">
            <v>1790.7616505850954</v>
          </cell>
          <cell r="S168">
            <v>1716.1465818107165</v>
          </cell>
          <cell r="T168">
            <v>1641.5315130363376</v>
          </cell>
          <cell r="U168">
            <v>1566.9164442619588</v>
          </cell>
          <cell r="V168">
            <v>1492.3013754875799</v>
          </cell>
          <cell r="W168">
            <v>1417.686306713201</v>
          </cell>
          <cell r="X168">
            <v>1343.0712379388222</v>
          </cell>
          <cell r="Y168">
            <v>1268.4561691644433</v>
          </cell>
          <cell r="Z168">
            <v>1193.8411003900644</v>
          </cell>
          <cell r="AA168">
            <v>1119.2260316156855</v>
          </cell>
          <cell r="AB168">
            <v>1044.6109628413067</v>
          </cell>
          <cell r="AC168">
            <v>969.99589406692769</v>
          </cell>
          <cell r="AD168">
            <v>895.38082529254768</v>
          </cell>
          <cell r="AE168">
            <v>746.15068774378972</v>
          </cell>
          <cell r="AF168">
            <v>596.92055019503175</v>
          </cell>
          <cell r="AG168">
            <v>447.69041264627378</v>
          </cell>
          <cell r="AH168">
            <v>298.46027509751582</v>
          </cell>
          <cell r="AI168">
            <v>149.23013754875788</v>
          </cell>
          <cell r="AJ168">
            <v>0</v>
          </cell>
        </row>
        <row r="169">
          <cell r="D169" t="str">
            <v>Greater Glasgow &amp; ClydeUrology</v>
          </cell>
          <cell r="E169" t="str">
            <v>W. Urology</v>
          </cell>
          <cell r="F169">
            <v>658</v>
          </cell>
          <cell r="G169">
            <v>643.69222610004795</v>
          </cell>
          <cell r="H169">
            <v>629.38445220009589</v>
          </cell>
          <cell r="I169">
            <v>615.07667830014384</v>
          </cell>
          <cell r="J169">
            <v>600.76890440019179</v>
          </cell>
          <cell r="K169">
            <v>586.46113050023973</v>
          </cell>
          <cell r="L169">
            <v>572.15335660028768</v>
          </cell>
          <cell r="M169">
            <v>557.84558270033563</v>
          </cell>
          <cell r="N169">
            <v>543.53780880038357</v>
          </cell>
          <cell r="O169">
            <v>529.23003490043152</v>
          </cell>
          <cell r="P169">
            <v>514.92226100047947</v>
          </cell>
          <cell r="Q169">
            <v>500.61448710052736</v>
          </cell>
          <cell r="R169">
            <v>486.30671320057485</v>
          </cell>
          <cell r="S169">
            <v>466.04393348388425</v>
          </cell>
          <cell r="T169">
            <v>445.78115376719364</v>
          </cell>
          <cell r="U169">
            <v>425.51837405050304</v>
          </cell>
          <cell r="V169">
            <v>405.25559433381244</v>
          </cell>
          <cell r="W169">
            <v>384.99281461712184</v>
          </cell>
          <cell r="X169">
            <v>364.73003490043124</v>
          </cell>
          <cell r="Y169">
            <v>344.46725518374063</v>
          </cell>
          <cell r="Z169">
            <v>324.20447546705003</v>
          </cell>
          <cell r="AA169">
            <v>303.94169575035943</v>
          </cell>
          <cell r="AB169">
            <v>283.67891603366883</v>
          </cell>
          <cell r="AC169">
            <v>263.41613631697822</v>
          </cell>
          <cell r="AD169">
            <v>243.15335660028742</v>
          </cell>
          <cell r="AE169">
            <v>202.62779716690619</v>
          </cell>
          <cell r="AF169">
            <v>162.10223773352496</v>
          </cell>
          <cell r="AG169">
            <v>121.57667830014373</v>
          </cell>
          <cell r="AH169">
            <v>81.051118866762494</v>
          </cell>
          <cell r="AI169">
            <v>40.525559433381254</v>
          </cell>
          <cell r="AJ169">
            <v>0</v>
          </cell>
        </row>
        <row r="170">
          <cell r="D170" t="str">
            <v>Greater Glasgow &amp; ClydeOther specialties</v>
          </cell>
          <cell r="E170" t="str">
            <v>X. Other specialties</v>
          </cell>
          <cell r="F170">
            <v>628</v>
          </cell>
          <cell r="G170">
            <v>614.34455621706695</v>
          </cell>
          <cell r="H170">
            <v>600.6891124341339</v>
          </cell>
          <cell r="I170">
            <v>587.03366865120086</v>
          </cell>
          <cell r="J170">
            <v>573.37822486826781</v>
          </cell>
          <cell r="K170">
            <v>559.72278108533476</v>
          </cell>
          <cell r="L170">
            <v>546.06733730240171</v>
          </cell>
          <cell r="M170">
            <v>532.41189351946866</v>
          </cell>
          <cell r="N170">
            <v>518.75644973653561</v>
          </cell>
          <cell r="O170">
            <v>505.10100595360262</v>
          </cell>
          <cell r="P170">
            <v>491.44556217066963</v>
          </cell>
          <cell r="Q170">
            <v>477.79011838773664</v>
          </cell>
          <cell r="R170">
            <v>464.13467460480393</v>
          </cell>
          <cell r="S170">
            <v>444.79572982960377</v>
          </cell>
          <cell r="T170">
            <v>425.45678505440361</v>
          </cell>
          <cell r="U170">
            <v>406.11784027920345</v>
          </cell>
          <cell r="V170">
            <v>386.77889550400329</v>
          </cell>
          <cell r="W170">
            <v>367.43995072880313</v>
          </cell>
          <cell r="X170">
            <v>348.10100595360296</v>
          </cell>
          <cell r="Y170">
            <v>328.7620611784028</v>
          </cell>
          <cell r="Z170">
            <v>309.42311640320264</v>
          </cell>
          <cell r="AA170">
            <v>290.08417162800248</v>
          </cell>
          <cell r="AB170">
            <v>270.74522685280232</v>
          </cell>
          <cell r="AC170">
            <v>251.40628207760216</v>
          </cell>
          <cell r="AD170">
            <v>232.06733730240197</v>
          </cell>
          <cell r="AE170">
            <v>193.38944775200164</v>
          </cell>
          <cell r="AF170">
            <v>154.71155820160132</v>
          </cell>
          <cell r="AG170">
            <v>116.033668651201</v>
          </cell>
          <cell r="AH170">
            <v>77.355779100800675</v>
          </cell>
          <cell r="AI170">
            <v>38.677889550400344</v>
          </cell>
          <cell r="AJ170">
            <v>0</v>
          </cell>
        </row>
        <row r="171">
          <cell r="D171" t="str">
            <v>HighlandAll specialties</v>
          </cell>
          <cell r="E171" t="str">
            <v>A. All specialties</v>
          </cell>
          <cell r="F171">
            <v>2480</v>
          </cell>
          <cell r="G171">
            <v>2426.0740436597548</v>
          </cell>
          <cell r="H171">
            <v>2372.1480873195096</v>
          </cell>
          <cell r="I171">
            <v>2318.2221309792644</v>
          </cell>
          <cell r="J171">
            <v>2264.2961746390192</v>
          </cell>
          <cell r="K171">
            <v>2210.370218298774</v>
          </cell>
          <cell r="L171">
            <v>2156.4442619585288</v>
          </cell>
          <cell r="M171">
            <v>2102.5183056182836</v>
          </cell>
          <cell r="N171">
            <v>2048.5923492780385</v>
          </cell>
          <cell r="O171">
            <v>1994.6663929377935</v>
          </cell>
          <cell r="P171">
            <v>1940.7404365975485</v>
          </cell>
          <cell r="Q171">
            <v>1886.8144802573036</v>
          </cell>
          <cell r="R171">
            <v>1832.8885239170602</v>
          </cell>
          <cell r="S171">
            <v>1756.5181687538493</v>
          </cell>
          <cell r="T171">
            <v>1680.1478135906384</v>
          </cell>
          <cell r="U171">
            <v>1603.7774584274275</v>
          </cell>
          <cell r="V171">
            <v>1527.4071032642166</v>
          </cell>
          <cell r="W171">
            <v>1451.0367481010057</v>
          </cell>
          <cell r="X171">
            <v>1374.6663929377949</v>
          </cell>
          <cell r="Y171">
            <v>1298.296037774584</v>
          </cell>
          <cell r="Z171">
            <v>1221.9256826113731</v>
          </cell>
          <cell r="AA171">
            <v>1145.5553274481622</v>
          </cell>
          <cell r="AB171">
            <v>1069.1849722849513</v>
          </cell>
          <cell r="AC171">
            <v>992.81461712174041</v>
          </cell>
          <cell r="AD171">
            <v>916.44426195853009</v>
          </cell>
          <cell r="AE171">
            <v>763.70355163210843</v>
          </cell>
          <cell r="AF171">
            <v>610.96284130568677</v>
          </cell>
          <cell r="AG171">
            <v>458.2221309792651</v>
          </cell>
          <cell r="AH171">
            <v>305.48142065284344</v>
          </cell>
          <cell r="AI171">
            <v>152.74071032642175</v>
          </cell>
          <cell r="AJ171">
            <v>0</v>
          </cell>
        </row>
        <row r="172">
          <cell r="D172" t="str">
            <v>HighlandAnaesthetics</v>
          </cell>
          <cell r="E172" t="str">
            <v>B. Anaesthetics</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row>
        <row r="173">
          <cell r="D173" t="str">
            <v>HighlandCardiology</v>
          </cell>
          <cell r="E173" t="str">
            <v>C. Cardiology</v>
          </cell>
          <cell r="F173">
            <v>2</v>
          </cell>
          <cell r="G173">
            <v>1.9565113255320605</v>
          </cell>
          <cell r="H173">
            <v>1.9130226510641211</v>
          </cell>
          <cell r="I173">
            <v>1.8695339765961816</v>
          </cell>
          <cell r="J173">
            <v>1.8260453021282421</v>
          </cell>
          <cell r="K173">
            <v>1.7825566276603027</v>
          </cell>
          <cell r="L173">
            <v>1.7390679531923632</v>
          </cell>
          <cell r="M173">
            <v>1.6955792787244237</v>
          </cell>
          <cell r="N173">
            <v>1.6520906042564842</v>
          </cell>
          <cell r="O173">
            <v>1.6086019297885448</v>
          </cell>
          <cell r="P173">
            <v>1.5651132553206053</v>
          </cell>
          <cell r="Q173">
            <v>1.5216245808526658</v>
          </cell>
          <cell r="R173">
            <v>1.4781359063847259</v>
          </cell>
          <cell r="S173">
            <v>1.4165469102853623</v>
          </cell>
          <cell r="T173">
            <v>1.3549579141859986</v>
          </cell>
          <cell r="U173">
            <v>1.293368918086635</v>
          </cell>
          <cell r="V173">
            <v>1.2317799219872714</v>
          </cell>
          <cell r="W173">
            <v>1.1701909258879077</v>
          </cell>
          <cell r="X173">
            <v>1.1086019297885441</v>
          </cell>
          <cell r="Y173">
            <v>1.0470129336891805</v>
          </cell>
          <cell r="Z173">
            <v>0.98542393758981683</v>
          </cell>
          <cell r="AA173">
            <v>0.9238349414904532</v>
          </cell>
          <cell r="AB173">
            <v>0.86224594539108956</v>
          </cell>
          <cell r="AC173">
            <v>0.80065694929172593</v>
          </cell>
          <cell r="AD173">
            <v>0.73906795319236296</v>
          </cell>
          <cell r="AE173">
            <v>0.6158899609936358</v>
          </cell>
          <cell r="AF173">
            <v>0.49271196879490864</v>
          </cell>
          <cell r="AG173">
            <v>0.36953397659618148</v>
          </cell>
          <cell r="AH173">
            <v>0.24635598439745432</v>
          </cell>
          <cell r="AI173">
            <v>0.12317799219872716</v>
          </cell>
          <cell r="AJ173">
            <v>0</v>
          </cell>
        </row>
        <row r="174">
          <cell r="D174" t="str">
            <v>HighlandDermatology</v>
          </cell>
          <cell r="E174" t="str">
            <v>D. Dermatology</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row>
        <row r="175">
          <cell r="D175" t="str">
            <v>HighlandDiabetes/Endocrinology</v>
          </cell>
          <cell r="E175" t="str">
            <v>E. Diabetes/Endocrinology</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row>
        <row r="176">
          <cell r="D176" t="str">
            <v>HighlandENT</v>
          </cell>
          <cell r="E176" t="str">
            <v>F. ENT</v>
          </cell>
          <cell r="F176">
            <v>320</v>
          </cell>
          <cell r="G176">
            <v>313.04181208512966</v>
          </cell>
          <cell r="H176">
            <v>306.08362417025933</v>
          </cell>
          <cell r="I176">
            <v>299.12543625538899</v>
          </cell>
          <cell r="J176">
            <v>292.16724834051865</v>
          </cell>
          <cell r="K176">
            <v>285.20906042564832</v>
          </cell>
          <cell r="L176">
            <v>278.25087251077798</v>
          </cell>
          <cell r="M176">
            <v>271.29268459590764</v>
          </cell>
          <cell r="N176">
            <v>264.33449668103731</v>
          </cell>
          <cell r="O176">
            <v>257.37630876616697</v>
          </cell>
          <cell r="P176">
            <v>250.41812085129664</v>
          </cell>
          <cell r="Q176">
            <v>243.4599329364263</v>
          </cell>
          <cell r="R176">
            <v>236.50174502155613</v>
          </cell>
          <cell r="S176">
            <v>226.64750564565796</v>
          </cell>
          <cell r="T176">
            <v>216.79326626975978</v>
          </cell>
          <cell r="U176">
            <v>206.93902689386161</v>
          </cell>
          <cell r="V176">
            <v>197.08478751796343</v>
          </cell>
          <cell r="W176">
            <v>187.23054814206526</v>
          </cell>
          <cell r="X176">
            <v>177.37630876616709</v>
          </cell>
          <cell r="Y176">
            <v>167.52206939026891</v>
          </cell>
          <cell r="Z176">
            <v>157.66783001437074</v>
          </cell>
          <cell r="AA176">
            <v>147.81359063847256</v>
          </cell>
          <cell r="AB176">
            <v>137.95935126257439</v>
          </cell>
          <cell r="AC176">
            <v>128.10511188667621</v>
          </cell>
          <cell r="AD176">
            <v>118.25087251077807</v>
          </cell>
          <cell r="AE176">
            <v>98.542393758981717</v>
          </cell>
          <cell r="AF176">
            <v>78.833915007185368</v>
          </cell>
          <cell r="AG176">
            <v>59.125436255389019</v>
          </cell>
          <cell r="AH176">
            <v>39.41695750359267</v>
          </cell>
          <cell r="AI176">
            <v>19.708478751796324</v>
          </cell>
          <cell r="AJ176">
            <v>0</v>
          </cell>
        </row>
        <row r="177">
          <cell r="D177" t="str">
            <v>HighlandGastroenterology</v>
          </cell>
          <cell r="E177" t="str">
            <v>G. Gastroenterology</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row>
        <row r="178">
          <cell r="D178" t="str">
            <v>HighlandGeneral Medicine</v>
          </cell>
          <cell r="E178" t="str">
            <v>H. General Medicine</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row>
        <row r="179">
          <cell r="D179" t="str">
            <v>HighlandGeneral Surgery (inc Vascular)</v>
          </cell>
          <cell r="E179" t="str">
            <v>I. General Surgery (inc Vascular)</v>
          </cell>
          <cell r="F179">
            <v>497</v>
          </cell>
          <cell r="G179">
            <v>486.19306439471706</v>
          </cell>
          <cell r="H179">
            <v>475.38612878943411</v>
          </cell>
          <cell r="I179">
            <v>464.57919318415117</v>
          </cell>
          <cell r="J179">
            <v>453.77225757886822</v>
          </cell>
          <cell r="K179">
            <v>442.96532197358528</v>
          </cell>
          <cell r="L179">
            <v>432.15838636830233</v>
          </cell>
          <cell r="M179">
            <v>421.35145076301939</v>
          </cell>
          <cell r="N179">
            <v>410.54451515773644</v>
          </cell>
          <cell r="O179">
            <v>399.7375795524535</v>
          </cell>
          <cell r="P179">
            <v>388.93064394717055</v>
          </cell>
          <cell r="Q179">
            <v>378.12370834188761</v>
          </cell>
          <cell r="R179">
            <v>367.31677273660438</v>
          </cell>
          <cell r="S179">
            <v>352.01190720591251</v>
          </cell>
          <cell r="T179">
            <v>336.70704167522064</v>
          </cell>
          <cell r="U179">
            <v>321.40217614452877</v>
          </cell>
          <cell r="V179">
            <v>306.0973106138369</v>
          </cell>
          <cell r="W179">
            <v>290.79244508314503</v>
          </cell>
          <cell r="X179">
            <v>275.48757955245316</v>
          </cell>
          <cell r="Y179">
            <v>260.18271402176129</v>
          </cell>
          <cell r="Z179">
            <v>244.87784849106944</v>
          </cell>
          <cell r="AA179">
            <v>229.5729829603776</v>
          </cell>
          <cell r="AB179">
            <v>214.26811742968576</v>
          </cell>
          <cell r="AC179">
            <v>198.96325189899392</v>
          </cell>
          <cell r="AD179">
            <v>183.65838636830219</v>
          </cell>
          <cell r="AE179">
            <v>153.04865530691848</v>
          </cell>
          <cell r="AF179">
            <v>122.43892424553478</v>
          </cell>
          <cell r="AG179">
            <v>91.82919318415108</v>
          </cell>
          <cell r="AH179">
            <v>61.219462122767382</v>
          </cell>
          <cell r="AI179">
            <v>30.609731061383684</v>
          </cell>
          <cell r="AJ179">
            <v>0</v>
          </cell>
        </row>
        <row r="180">
          <cell r="D180" t="str">
            <v>HighlandGynaecology</v>
          </cell>
          <cell r="E180" t="str">
            <v>J. Gynaecology</v>
          </cell>
          <cell r="F180">
            <v>48</v>
          </cell>
          <cell r="G180">
            <v>46.956271812769451</v>
          </cell>
          <cell r="H180">
            <v>45.912543625538902</v>
          </cell>
          <cell r="I180">
            <v>44.868815438308353</v>
          </cell>
          <cell r="J180">
            <v>43.825087251077804</v>
          </cell>
          <cell r="K180">
            <v>42.781359063847255</v>
          </cell>
          <cell r="L180">
            <v>41.737630876616706</v>
          </cell>
          <cell r="M180">
            <v>40.693902689386157</v>
          </cell>
          <cell r="N180">
            <v>39.650174502155608</v>
          </cell>
          <cell r="O180">
            <v>38.606446314925059</v>
          </cell>
          <cell r="P180">
            <v>37.562718127694509</v>
          </cell>
          <cell r="Q180">
            <v>36.51898994046396</v>
          </cell>
          <cell r="R180">
            <v>35.475261753233426</v>
          </cell>
          <cell r="S180">
            <v>33.997125846848697</v>
          </cell>
          <cell r="T180">
            <v>32.518989940463968</v>
          </cell>
          <cell r="U180">
            <v>31.040854034079242</v>
          </cell>
          <cell r="V180">
            <v>29.562718127694517</v>
          </cell>
          <cell r="W180">
            <v>28.084582221309791</v>
          </cell>
          <cell r="X180">
            <v>26.606446314925066</v>
          </cell>
          <cell r="Y180">
            <v>25.12831040854034</v>
          </cell>
          <cell r="Z180">
            <v>23.650174502155615</v>
          </cell>
          <cell r="AA180">
            <v>22.172038595770889</v>
          </cell>
          <cell r="AB180">
            <v>20.693902689386164</v>
          </cell>
          <cell r="AC180">
            <v>19.215766783001438</v>
          </cell>
          <cell r="AD180">
            <v>17.737630876616713</v>
          </cell>
          <cell r="AE180">
            <v>14.78135906384726</v>
          </cell>
          <cell r="AF180">
            <v>11.825087251077807</v>
          </cell>
          <cell r="AG180">
            <v>8.8688154383083546</v>
          </cell>
          <cell r="AH180">
            <v>5.9125436255389019</v>
          </cell>
          <cell r="AI180">
            <v>2.9562718127694496</v>
          </cell>
          <cell r="AJ180">
            <v>0</v>
          </cell>
        </row>
        <row r="181">
          <cell r="D181" t="str">
            <v>HighlandNeurology</v>
          </cell>
          <cell r="E181" t="str">
            <v>K. Neurology</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row>
        <row r="182">
          <cell r="D182" t="str">
            <v>HighlandNeurosurgery</v>
          </cell>
          <cell r="E182" t="str">
            <v>L. Neurosurgery</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row>
        <row r="183">
          <cell r="D183" t="str">
            <v>HighlandOphthalmology</v>
          </cell>
          <cell r="E183" t="str">
            <v>M. Ophthalmology</v>
          </cell>
          <cell r="F183">
            <v>424</v>
          </cell>
          <cell r="G183">
            <v>414.7804010127968</v>
          </cell>
          <cell r="H183">
            <v>405.5608020255936</v>
          </cell>
          <cell r="I183">
            <v>396.3412030383904</v>
          </cell>
          <cell r="J183">
            <v>387.12160405118721</v>
          </cell>
          <cell r="K183">
            <v>377.90200506398401</v>
          </cell>
          <cell r="L183">
            <v>368.68240607678081</v>
          </cell>
          <cell r="M183">
            <v>359.46280708957761</v>
          </cell>
          <cell r="N183">
            <v>350.24320810237441</v>
          </cell>
          <cell r="O183">
            <v>341.02360911517121</v>
          </cell>
          <cell r="P183">
            <v>331.80401012796801</v>
          </cell>
          <cell r="Q183">
            <v>322.58441114076481</v>
          </cell>
          <cell r="R183">
            <v>313.3648121535619</v>
          </cell>
          <cell r="S183">
            <v>300.30794498049681</v>
          </cell>
          <cell r="T183">
            <v>287.25107780743173</v>
          </cell>
          <cell r="U183">
            <v>274.19421063436664</v>
          </cell>
          <cell r="V183">
            <v>261.13734346130155</v>
          </cell>
          <cell r="W183">
            <v>248.08047628823647</v>
          </cell>
          <cell r="X183">
            <v>235.02360911517138</v>
          </cell>
          <cell r="Y183">
            <v>221.9667419421063</v>
          </cell>
          <cell r="Z183">
            <v>208.90987476904121</v>
          </cell>
          <cell r="AA183">
            <v>195.85300759597612</v>
          </cell>
          <cell r="AB183">
            <v>182.79614042291104</v>
          </cell>
          <cell r="AC183">
            <v>169.73927324984595</v>
          </cell>
          <cell r="AD183">
            <v>156.68240607678095</v>
          </cell>
          <cell r="AE183">
            <v>130.56867173065081</v>
          </cell>
          <cell r="AF183">
            <v>104.45493738452065</v>
          </cell>
          <cell r="AG183">
            <v>78.341203038390489</v>
          </cell>
          <cell r="AH183">
            <v>52.227468692260331</v>
          </cell>
          <cell r="AI183">
            <v>26.113734346130173</v>
          </cell>
          <cell r="AJ183">
            <v>0</v>
          </cell>
        </row>
        <row r="184">
          <cell r="D184" t="str">
            <v>HighlandOral &amp; Maxillofacial Surgery</v>
          </cell>
          <cell r="E184" t="str">
            <v>N. Oral &amp; Maxillofacial Surgery</v>
          </cell>
          <cell r="F184">
            <v>63</v>
          </cell>
          <cell r="G184">
            <v>61.630106754259906</v>
          </cell>
          <cell r="H184">
            <v>60.260213508519811</v>
          </cell>
          <cell r="I184">
            <v>58.890320262779717</v>
          </cell>
          <cell r="J184">
            <v>57.520427017039623</v>
          </cell>
          <cell r="K184">
            <v>56.150533771299528</v>
          </cell>
          <cell r="L184">
            <v>54.780640525559434</v>
          </cell>
          <cell r="M184">
            <v>53.41074727981934</v>
          </cell>
          <cell r="N184">
            <v>52.040854034079246</v>
          </cell>
          <cell r="O184">
            <v>50.670960788339151</v>
          </cell>
          <cell r="P184">
            <v>49.301067542599057</v>
          </cell>
          <cell r="Q184">
            <v>47.931174296858963</v>
          </cell>
          <cell r="R184">
            <v>46.561281051118868</v>
          </cell>
          <cell r="S184">
            <v>44.621227673988912</v>
          </cell>
          <cell r="T184">
            <v>42.681174296858956</v>
          </cell>
          <cell r="U184">
            <v>40.741120919728999</v>
          </cell>
          <cell r="V184">
            <v>38.801067542599043</v>
          </cell>
          <cell r="W184">
            <v>36.861014165469086</v>
          </cell>
          <cell r="X184">
            <v>34.92096078833913</v>
          </cell>
          <cell r="Y184">
            <v>32.980907411209174</v>
          </cell>
          <cell r="Z184">
            <v>31.040854034079221</v>
          </cell>
          <cell r="AA184">
            <v>29.100800656949268</v>
          </cell>
          <cell r="AB184">
            <v>27.160747279819315</v>
          </cell>
          <cell r="AC184">
            <v>25.220693902689362</v>
          </cell>
          <cell r="AD184">
            <v>23.280640525559434</v>
          </cell>
          <cell r="AE184">
            <v>19.400533771299528</v>
          </cell>
          <cell r="AF184">
            <v>15.520427017039623</v>
          </cell>
          <cell r="AG184">
            <v>11.640320262779717</v>
          </cell>
          <cell r="AH184">
            <v>7.7602135085198114</v>
          </cell>
          <cell r="AI184">
            <v>3.8801067542599057</v>
          </cell>
          <cell r="AJ184">
            <v>0</v>
          </cell>
        </row>
        <row r="185">
          <cell r="D185" t="str">
            <v>HighlandOral Surgery</v>
          </cell>
          <cell r="E185" t="str">
            <v>O. Oral Surgery</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row>
        <row r="186">
          <cell r="D186" t="str">
            <v>HighlandOrthodontics</v>
          </cell>
          <cell r="E186" t="str">
            <v>P. Orthodontics</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row>
        <row r="187">
          <cell r="D187" t="str">
            <v>HighlandPain Management</v>
          </cell>
          <cell r="E187" t="str">
            <v>Q. Pain Management</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row>
        <row r="188">
          <cell r="D188" t="str">
            <v>HighlandPlastic Surgery</v>
          </cell>
          <cell r="E188" t="str">
            <v>R. Plastic Surgery</v>
          </cell>
          <cell r="F188">
            <v>8</v>
          </cell>
          <cell r="G188">
            <v>7.8260453021282421</v>
          </cell>
          <cell r="H188">
            <v>7.6520906042564842</v>
          </cell>
          <cell r="I188">
            <v>7.4781359063847264</v>
          </cell>
          <cell r="J188">
            <v>7.3041812085129685</v>
          </cell>
          <cell r="K188">
            <v>7.1302265106412106</v>
          </cell>
          <cell r="L188">
            <v>6.9562718127694527</v>
          </cell>
          <cell r="M188">
            <v>6.7823171148976948</v>
          </cell>
          <cell r="N188">
            <v>6.608362417025937</v>
          </cell>
          <cell r="O188">
            <v>6.4344077191541791</v>
          </cell>
          <cell r="P188">
            <v>6.2604530212824212</v>
          </cell>
          <cell r="Q188">
            <v>6.0864983234106633</v>
          </cell>
          <cell r="R188">
            <v>5.9125436255389037</v>
          </cell>
          <cell r="S188">
            <v>5.6661876411414491</v>
          </cell>
          <cell r="T188">
            <v>5.4198316567439946</v>
          </cell>
          <cell r="U188">
            <v>5.17347567234654</v>
          </cell>
          <cell r="V188">
            <v>4.9271196879490855</v>
          </cell>
          <cell r="W188">
            <v>4.680763703551631</v>
          </cell>
          <cell r="X188">
            <v>4.4344077191541764</v>
          </cell>
          <cell r="Y188">
            <v>4.1880517347567219</v>
          </cell>
          <cell r="Z188">
            <v>3.9416957503592673</v>
          </cell>
          <cell r="AA188">
            <v>3.6953397659618128</v>
          </cell>
          <cell r="AB188">
            <v>3.4489837815643583</v>
          </cell>
          <cell r="AC188">
            <v>3.2026277971669037</v>
          </cell>
          <cell r="AD188">
            <v>2.9562718127694518</v>
          </cell>
          <cell r="AE188">
            <v>2.4635598439745432</v>
          </cell>
          <cell r="AF188">
            <v>1.9708478751796346</v>
          </cell>
          <cell r="AG188">
            <v>1.4781359063847259</v>
          </cell>
          <cell r="AH188">
            <v>0.98542393758981728</v>
          </cell>
          <cell r="AI188">
            <v>0.49271196879490864</v>
          </cell>
          <cell r="AJ188">
            <v>0</v>
          </cell>
        </row>
        <row r="189">
          <cell r="D189" t="str">
            <v>HighlandRespiratory Medicine</v>
          </cell>
          <cell r="E189" t="str">
            <v>S. Respiratory Medicine</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row>
        <row r="190">
          <cell r="D190" t="str">
            <v>HighlandRestorative Dentistry</v>
          </cell>
          <cell r="E190" t="str">
            <v>T. Restorative Dentistry</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row>
        <row r="191">
          <cell r="D191" t="str">
            <v>HighlandRheumatology</v>
          </cell>
          <cell r="E191" t="str">
            <v>U. Rheumatology</v>
          </cell>
          <cell r="F191">
            <v>5</v>
          </cell>
          <cell r="G191">
            <v>4.891278313830151</v>
          </cell>
          <cell r="H191">
            <v>4.782556627660302</v>
          </cell>
          <cell r="I191">
            <v>4.673834941490453</v>
          </cell>
          <cell r="J191">
            <v>4.565113255320604</v>
          </cell>
          <cell r="K191">
            <v>4.456391569150755</v>
          </cell>
          <cell r="L191">
            <v>4.347669882980906</v>
          </cell>
          <cell r="M191">
            <v>4.2389481968110569</v>
          </cell>
          <cell r="N191">
            <v>4.1302265106412079</v>
          </cell>
          <cell r="O191">
            <v>4.0215048244713589</v>
          </cell>
          <cell r="P191">
            <v>3.9127831383015099</v>
          </cell>
          <cell r="Q191">
            <v>3.8040614521316609</v>
          </cell>
          <cell r="R191">
            <v>3.6953397659618146</v>
          </cell>
          <cell r="S191">
            <v>3.5413672757134056</v>
          </cell>
          <cell r="T191">
            <v>3.3873947854649966</v>
          </cell>
          <cell r="U191">
            <v>3.2334222952165876</v>
          </cell>
          <cell r="V191">
            <v>3.0794498049681787</v>
          </cell>
          <cell r="W191">
            <v>2.9254773147197697</v>
          </cell>
          <cell r="X191">
            <v>2.7715048244713607</v>
          </cell>
          <cell r="Y191">
            <v>2.6175323342229517</v>
          </cell>
          <cell r="Z191">
            <v>2.4635598439745428</v>
          </cell>
          <cell r="AA191">
            <v>2.3095873537261338</v>
          </cell>
          <cell r="AB191">
            <v>2.1556148634777248</v>
          </cell>
          <cell r="AC191">
            <v>2.0016423732293158</v>
          </cell>
          <cell r="AD191">
            <v>1.8476698829809073</v>
          </cell>
          <cell r="AE191">
            <v>1.5397249024840893</v>
          </cell>
          <cell r="AF191">
            <v>1.2317799219872714</v>
          </cell>
          <cell r="AG191">
            <v>0.92383494149045342</v>
          </cell>
          <cell r="AH191">
            <v>0.61588996099363547</v>
          </cell>
          <cell r="AI191">
            <v>0.30794498049681757</v>
          </cell>
          <cell r="AJ191">
            <v>0</v>
          </cell>
        </row>
        <row r="192">
          <cell r="D192" t="str">
            <v>HighlandTrauma &amp; Orthopaedics</v>
          </cell>
          <cell r="E192" t="str">
            <v>V. Trauma &amp; Orthopaedics</v>
          </cell>
          <cell r="F192">
            <v>956</v>
          </cell>
          <cell r="G192">
            <v>935.21241360432487</v>
          </cell>
          <cell r="H192">
            <v>914.42482720864973</v>
          </cell>
          <cell r="I192">
            <v>893.6372408129746</v>
          </cell>
          <cell r="J192">
            <v>872.84965441729946</v>
          </cell>
          <cell r="K192">
            <v>852.06206802162433</v>
          </cell>
          <cell r="L192">
            <v>831.27448162594919</v>
          </cell>
          <cell r="M192">
            <v>810.48689523027406</v>
          </cell>
          <cell r="N192">
            <v>789.69930883459892</v>
          </cell>
          <cell r="O192">
            <v>768.91172243892379</v>
          </cell>
          <cell r="P192">
            <v>748.12413604324865</v>
          </cell>
          <cell r="Q192">
            <v>727.33654964757352</v>
          </cell>
          <cell r="R192">
            <v>706.54896325189895</v>
          </cell>
          <cell r="S192">
            <v>677.10942311640315</v>
          </cell>
          <cell r="T192">
            <v>647.66988298090735</v>
          </cell>
          <cell r="U192">
            <v>618.23034284541154</v>
          </cell>
          <cell r="V192">
            <v>588.79080270991574</v>
          </cell>
          <cell r="W192">
            <v>559.35126257441993</v>
          </cell>
          <cell r="X192">
            <v>529.91172243892413</v>
          </cell>
          <cell r="Y192">
            <v>500.47218230342833</v>
          </cell>
          <cell r="Z192">
            <v>471.03264216793252</v>
          </cell>
          <cell r="AA192">
            <v>441.59310203243672</v>
          </cell>
          <cell r="AB192">
            <v>412.15356189694091</v>
          </cell>
          <cell r="AC192">
            <v>382.71402176144511</v>
          </cell>
          <cell r="AD192">
            <v>353.27448162594948</v>
          </cell>
          <cell r="AE192">
            <v>294.39540135495793</v>
          </cell>
          <cell r="AF192">
            <v>235.51632108396635</v>
          </cell>
          <cell r="AG192">
            <v>176.63724081297477</v>
          </cell>
          <cell r="AH192">
            <v>117.75816054198319</v>
          </cell>
          <cell r="AI192">
            <v>58.879080270991608</v>
          </cell>
          <cell r="AJ192">
            <v>0</v>
          </cell>
        </row>
        <row r="193">
          <cell r="D193" t="str">
            <v>HighlandUrology</v>
          </cell>
          <cell r="E193" t="str">
            <v>W. Urology</v>
          </cell>
          <cell r="F193">
            <v>113</v>
          </cell>
          <cell r="G193">
            <v>110.54288989256142</v>
          </cell>
          <cell r="H193">
            <v>108.08577978512284</v>
          </cell>
          <cell r="I193">
            <v>105.62866967768426</v>
          </cell>
          <cell r="J193">
            <v>103.17155957024568</v>
          </cell>
          <cell r="K193">
            <v>100.7144494628071</v>
          </cell>
          <cell r="L193">
            <v>98.257339355368515</v>
          </cell>
          <cell r="M193">
            <v>95.800229247929934</v>
          </cell>
          <cell r="N193">
            <v>93.343119140491353</v>
          </cell>
          <cell r="O193">
            <v>90.886009033052773</v>
          </cell>
          <cell r="P193">
            <v>88.428898925614192</v>
          </cell>
          <cell r="Q193">
            <v>85.971788818175611</v>
          </cell>
          <cell r="R193">
            <v>83.514678710737016</v>
          </cell>
          <cell r="S193">
            <v>80.034900431122978</v>
          </cell>
          <cell r="T193">
            <v>76.55512215150894</v>
          </cell>
          <cell r="U193">
            <v>73.075343871894901</v>
          </cell>
          <cell r="V193">
            <v>69.595565592280863</v>
          </cell>
          <cell r="W193">
            <v>66.115787312666825</v>
          </cell>
          <cell r="X193">
            <v>62.63600903305278</v>
          </cell>
          <cell r="Y193">
            <v>59.156230753438734</v>
          </cell>
          <cell r="Z193">
            <v>55.676452473824689</v>
          </cell>
          <cell r="AA193">
            <v>52.196674194210644</v>
          </cell>
          <cell r="AB193">
            <v>48.716895914596599</v>
          </cell>
          <cell r="AC193">
            <v>45.237117634982553</v>
          </cell>
          <cell r="AD193">
            <v>41.757339355368508</v>
          </cell>
          <cell r="AE193">
            <v>34.797782796140424</v>
          </cell>
          <cell r="AF193">
            <v>27.838226236912341</v>
          </cell>
          <cell r="AG193">
            <v>20.878669677684258</v>
          </cell>
          <cell r="AH193">
            <v>13.919113118456174</v>
          </cell>
          <cell r="AI193">
            <v>6.9595565592280897</v>
          </cell>
          <cell r="AJ193">
            <v>0</v>
          </cell>
        </row>
        <row r="194">
          <cell r="D194" t="str">
            <v>HighlandOther specialties</v>
          </cell>
          <cell r="E194" t="str">
            <v>X. Other specialties</v>
          </cell>
          <cell r="F194">
            <v>44</v>
          </cell>
          <cell r="G194">
            <v>43.043249161705333</v>
          </cell>
          <cell r="H194">
            <v>42.086498323410666</v>
          </cell>
          <cell r="I194">
            <v>41.129747485115999</v>
          </cell>
          <cell r="J194">
            <v>40.172996646821332</v>
          </cell>
          <cell r="K194">
            <v>39.216245808526665</v>
          </cell>
          <cell r="L194">
            <v>38.259494970231998</v>
          </cell>
          <cell r="M194">
            <v>37.302744131937331</v>
          </cell>
          <cell r="N194">
            <v>36.345993293642664</v>
          </cell>
          <cell r="O194">
            <v>35.389242455347997</v>
          </cell>
          <cell r="P194">
            <v>34.43249161705333</v>
          </cell>
          <cell r="Q194">
            <v>33.475740778758663</v>
          </cell>
          <cell r="R194">
            <v>32.518989940463968</v>
          </cell>
          <cell r="S194">
            <v>31.164032026277969</v>
          </cell>
          <cell r="T194">
            <v>29.80907411209197</v>
          </cell>
          <cell r="U194">
            <v>28.454116197905972</v>
          </cell>
          <cell r="V194">
            <v>27.099158283719973</v>
          </cell>
          <cell r="W194">
            <v>25.744200369533974</v>
          </cell>
          <cell r="X194">
            <v>24.389242455347976</v>
          </cell>
          <cell r="Y194">
            <v>23.034284541161977</v>
          </cell>
          <cell r="Z194">
            <v>21.679326626975978</v>
          </cell>
          <cell r="AA194">
            <v>20.32436871278998</v>
          </cell>
          <cell r="AB194">
            <v>18.969410798603981</v>
          </cell>
          <cell r="AC194">
            <v>17.614452884417982</v>
          </cell>
          <cell r="AD194">
            <v>16.259494970231984</v>
          </cell>
          <cell r="AE194">
            <v>13.549579141859986</v>
          </cell>
          <cell r="AF194">
            <v>10.839663313487989</v>
          </cell>
          <cell r="AG194">
            <v>8.1297474851159919</v>
          </cell>
          <cell r="AH194">
            <v>5.4198316567439946</v>
          </cell>
          <cell r="AI194">
            <v>2.7099158283719973</v>
          </cell>
          <cell r="AJ194">
            <v>0</v>
          </cell>
        </row>
        <row r="195">
          <cell r="D195" t="str">
            <v>LanarkshireAll specialties</v>
          </cell>
          <cell r="E195" t="str">
            <v>A. All specialties</v>
          </cell>
          <cell r="F195">
            <v>2470</v>
          </cell>
          <cell r="G195">
            <v>2416.2914870320947</v>
          </cell>
          <cell r="H195">
            <v>2362.5829740641893</v>
          </cell>
          <cell r="I195">
            <v>2308.874461096284</v>
          </cell>
          <cell r="J195">
            <v>2255.1659481283787</v>
          </cell>
          <cell r="K195">
            <v>2201.4574351604733</v>
          </cell>
          <cell r="L195">
            <v>2147.748922192568</v>
          </cell>
          <cell r="M195">
            <v>2094.0404092246627</v>
          </cell>
          <cell r="N195">
            <v>2040.3318962567573</v>
          </cell>
          <cell r="O195">
            <v>1986.623383288852</v>
          </cell>
          <cell r="P195">
            <v>1932.9148703209466</v>
          </cell>
          <cell r="Q195">
            <v>1879.2063573530413</v>
          </cell>
          <cell r="R195">
            <v>1825.4978443851364</v>
          </cell>
          <cell r="S195">
            <v>1749.4354342024224</v>
          </cell>
          <cell r="T195">
            <v>1673.3730240197083</v>
          </cell>
          <cell r="U195">
            <v>1597.3106138369942</v>
          </cell>
          <cell r="V195">
            <v>1521.2482036542801</v>
          </cell>
          <cell r="W195">
            <v>1445.1857934715661</v>
          </cell>
          <cell r="X195">
            <v>1369.123383288852</v>
          </cell>
          <cell r="Y195">
            <v>1293.0609731061379</v>
          </cell>
          <cell r="Z195">
            <v>1216.9985629234238</v>
          </cell>
          <cell r="AA195">
            <v>1140.9361527407098</v>
          </cell>
          <cell r="AB195">
            <v>1064.8737425579957</v>
          </cell>
          <cell r="AC195">
            <v>988.81133237528161</v>
          </cell>
          <cell r="AD195">
            <v>912.74892219256822</v>
          </cell>
          <cell r="AE195">
            <v>760.62410182714018</v>
          </cell>
          <cell r="AF195">
            <v>608.49928146171214</v>
          </cell>
          <cell r="AG195">
            <v>456.37446109628411</v>
          </cell>
          <cell r="AH195">
            <v>304.24964073085607</v>
          </cell>
          <cell r="AI195">
            <v>152.12482036542804</v>
          </cell>
          <cell r="AJ195">
            <v>0</v>
          </cell>
        </row>
        <row r="196">
          <cell r="D196" t="str">
            <v>LanarkshireAnaesthetics</v>
          </cell>
          <cell r="E196" t="str">
            <v>B. Anaesthetics</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row>
        <row r="197">
          <cell r="D197" t="str">
            <v>LanarkshireCardiology</v>
          </cell>
          <cell r="E197" t="str">
            <v>C. Cardiology</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row>
        <row r="198">
          <cell r="D198" t="str">
            <v>LanarkshireDermatology</v>
          </cell>
          <cell r="E198" t="str">
            <v>D. Dermatology</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row>
        <row r="199">
          <cell r="D199" t="str">
            <v>LanarkshireDiabetes/Endocrinology</v>
          </cell>
          <cell r="E199" t="str">
            <v>E. Diabetes/Endocrinology</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row>
        <row r="200">
          <cell r="D200" t="str">
            <v>LanarkshireENT</v>
          </cell>
          <cell r="E200" t="str">
            <v>F. ENT</v>
          </cell>
          <cell r="F200">
            <v>98</v>
          </cell>
          <cell r="G200">
            <v>95.869054951070964</v>
          </cell>
          <cell r="H200">
            <v>93.738109902141929</v>
          </cell>
          <cell r="I200">
            <v>91.607164853212893</v>
          </cell>
          <cell r="J200">
            <v>89.476219804283858</v>
          </cell>
          <cell r="K200">
            <v>87.345274755354822</v>
          </cell>
          <cell r="L200">
            <v>85.214329706425787</v>
          </cell>
          <cell r="M200">
            <v>83.083384657496751</v>
          </cell>
          <cell r="N200">
            <v>80.952439608567715</v>
          </cell>
          <cell r="O200">
            <v>78.82149455963868</v>
          </cell>
          <cell r="P200">
            <v>76.690549510709644</v>
          </cell>
          <cell r="Q200">
            <v>74.559604461780609</v>
          </cell>
          <cell r="R200">
            <v>72.428659412851573</v>
          </cell>
          <cell r="S200">
            <v>69.410798603982755</v>
          </cell>
          <cell r="T200">
            <v>66.392937795113937</v>
          </cell>
          <cell r="U200">
            <v>63.375076986245119</v>
          </cell>
          <cell r="V200">
            <v>60.357216177376301</v>
          </cell>
          <cell r="W200">
            <v>57.339355368507483</v>
          </cell>
          <cell r="X200">
            <v>54.321494559638666</v>
          </cell>
          <cell r="Y200">
            <v>51.303633750769848</v>
          </cell>
          <cell r="Z200">
            <v>48.28577294190103</v>
          </cell>
          <cell r="AA200">
            <v>45.267912133032212</v>
          </cell>
          <cell r="AB200">
            <v>42.250051324163394</v>
          </cell>
          <cell r="AC200">
            <v>39.232190515294576</v>
          </cell>
          <cell r="AD200">
            <v>36.214329706425787</v>
          </cell>
          <cell r="AE200">
            <v>30.178608088688154</v>
          </cell>
          <cell r="AF200">
            <v>24.142886470950522</v>
          </cell>
          <cell r="AG200">
            <v>18.10716485321289</v>
          </cell>
          <cell r="AH200">
            <v>12.071443235475257</v>
          </cell>
          <cell r="AI200">
            <v>6.0357216177376261</v>
          </cell>
          <cell r="AJ200">
            <v>0</v>
          </cell>
        </row>
        <row r="201">
          <cell r="D201" t="str">
            <v>LanarkshireGastroenterology</v>
          </cell>
          <cell r="E201" t="str">
            <v>G. Gastroenterology</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row>
        <row r="202">
          <cell r="D202" t="str">
            <v>LanarkshireGeneral Medicine</v>
          </cell>
          <cell r="E202" t="str">
            <v>H. General Medicine</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row>
        <row r="203">
          <cell r="D203" t="str">
            <v>LanarkshireGeneral Surgery (inc Vascular)</v>
          </cell>
          <cell r="E203" t="str">
            <v>I. General Surgery (inc Vascular)</v>
          </cell>
          <cell r="F203">
            <v>613</v>
          </cell>
          <cell r="G203">
            <v>599.67072127557651</v>
          </cell>
          <cell r="H203">
            <v>586.34144255115302</v>
          </cell>
          <cell r="I203">
            <v>573.01216382672953</v>
          </cell>
          <cell r="J203">
            <v>559.68288510230605</v>
          </cell>
          <cell r="K203">
            <v>546.35360637788256</v>
          </cell>
          <cell r="L203">
            <v>533.02432765345907</v>
          </cell>
          <cell r="M203">
            <v>519.69504892903558</v>
          </cell>
          <cell r="N203">
            <v>506.36577020461209</v>
          </cell>
          <cell r="O203">
            <v>493.0364914801886</v>
          </cell>
          <cell r="P203">
            <v>479.70721275576511</v>
          </cell>
          <cell r="Q203">
            <v>466.37793403134162</v>
          </cell>
          <cell r="R203">
            <v>453.04865530691848</v>
          </cell>
          <cell r="S203">
            <v>434.17162800246354</v>
          </cell>
          <cell r="T203">
            <v>415.29460069800859</v>
          </cell>
          <cell r="U203">
            <v>396.41757339355365</v>
          </cell>
          <cell r="V203">
            <v>377.54054608909871</v>
          </cell>
          <cell r="W203">
            <v>358.66351878464377</v>
          </cell>
          <cell r="X203">
            <v>339.78649148018883</v>
          </cell>
          <cell r="Y203">
            <v>320.90946417573389</v>
          </cell>
          <cell r="Z203">
            <v>302.03243687127895</v>
          </cell>
          <cell r="AA203">
            <v>283.15540956682401</v>
          </cell>
          <cell r="AB203">
            <v>264.27838226236906</v>
          </cell>
          <cell r="AC203">
            <v>245.40135495791412</v>
          </cell>
          <cell r="AD203">
            <v>226.52432765345924</v>
          </cell>
          <cell r="AE203">
            <v>188.77027304454936</v>
          </cell>
          <cell r="AF203">
            <v>151.01621843563947</v>
          </cell>
          <cell r="AG203">
            <v>113.26216382672959</v>
          </cell>
          <cell r="AH203">
            <v>75.508109217819708</v>
          </cell>
          <cell r="AI203">
            <v>37.754054608909833</v>
          </cell>
          <cell r="AJ203">
            <v>0</v>
          </cell>
        </row>
        <row r="204">
          <cell r="D204" t="str">
            <v>LanarkshireGynaecology</v>
          </cell>
          <cell r="E204" t="str">
            <v>J. Gynaecology</v>
          </cell>
          <cell r="F204">
            <v>174</v>
          </cell>
          <cell r="G204">
            <v>170.21648532128927</v>
          </cell>
          <cell r="H204">
            <v>166.43297064257854</v>
          </cell>
          <cell r="I204">
            <v>162.64945596386781</v>
          </cell>
          <cell r="J204">
            <v>158.86594128515708</v>
          </cell>
          <cell r="K204">
            <v>155.08242660644635</v>
          </cell>
          <cell r="L204">
            <v>151.29891192773562</v>
          </cell>
          <cell r="M204">
            <v>147.51539724902489</v>
          </cell>
          <cell r="N204">
            <v>143.73188257031416</v>
          </cell>
          <cell r="O204">
            <v>139.94836789160343</v>
          </cell>
          <cell r="P204">
            <v>136.16485321289269</v>
          </cell>
          <cell r="Q204">
            <v>132.38133853418196</v>
          </cell>
          <cell r="R204">
            <v>128.59782385547115</v>
          </cell>
          <cell r="S204">
            <v>123.23958119482651</v>
          </cell>
          <cell r="T204">
            <v>117.88133853418188</v>
          </cell>
          <cell r="U204">
            <v>112.52309587353724</v>
          </cell>
          <cell r="V204">
            <v>107.16485321289261</v>
          </cell>
          <cell r="W204">
            <v>101.80661055224797</v>
          </cell>
          <cell r="X204">
            <v>96.44836789160334</v>
          </cell>
          <cell r="Y204">
            <v>91.090125230958705</v>
          </cell>
          <cell r="Z204">
            <v>85.73188257031407</v>
          </cell>
          <cell r="AA204">
            <v>80.373639909669436</v>
          </cell>
          <cell r="AB204">
            <v>75.015397249024801</v>
          </cell>
          <cell r="AC204">
            <v>69.657154588380166</v>
          </cell>
          <cell r="AD204">
            <v>64.298911927735574</v>
          </cell>
          <cell r="AE204">
            <v>53.582426606446312</v>
          </cell>
          <cell r="AF204">
            <v>42.865941285157049</v>
          </cell>
          <cell r="AG204">
            <v>32.149455963867787</v>
          </cell>
          <cell r="AH204">
            <v>21.432970642578525</v>
          </cell>
          <cell r="AI204">
            <v>10.716485321289262</v>
          </cell>
          <cell r="AJ204">
            <v>0</v>
          </cell>
        </row>
        <row r="205">
          <cell r="D205" t="str">
            <v>LanarkshireNeurology</v>
          </cell>
          <cell r="E205" t="str">
            <v>K. Neurology</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row>
        <row r="206">
          <cell r="D206" t="str">
            <v>LanarkshireNeurosurgery</v>
          </cell>
          <cell r="E206" t="str">
            <v>L. Neurosurgery</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row>
        <row r="207">
          <cell r="D207" t="str">
            <v>LanarkshireOphthalmology</v>
          </cell>
          <cell r="E207" t="str">
            <v>M. Ophthalmology</v>
          </cell>
          <cell r="F207">
            <v>486</v>
          </cell>
          <cell r="G207">
            <v>475.43225210429068</v>
          </cell>
          <cell r="H207">
            <v>464.86450420858137</v>
          </cell>
          <cell r="I207">
            <v>454.29675631287205</v>
          </cell>
          <cell r="J207">
            <v>443.72900841716273</v>
          </cell>
          <cell r="K207">
            <v>433.16126052145341</v>
          </cell>
          <cell r="L207">
            <v>422.5935126257441</v>
          </cell>
          <cell r="M207">
            <v>412.02576473003478</v>
          </cell>
          <cell r="N207">
            <v>401.45801683432546</v>
          </cell>
          <cell r="O207">
            <v>390.89026893861615</v>
          </cell>
          <cell r="P207">
            <v>380.32252104290683</v>
          </cell>
          <cell r="Q207">
            <v>369.75477314719751</v>
          </cell>
          <cell r="R207">
            <v>359.18702525148842</v>
          </cell>
          <cell r="S207">
            <v>344.22089919934308</v>
          </cell>
          <cell r="T207">
            <v>329.25477314719774</v>
          </cell>
          <cell r="U207">
            <v>314.2886470950524</v>
          </cell>
          <cell r="V207">
            <v>299.32252104290706</v>
          </cell>
          <cell r="W207">
            <v>284.35639499076171</v>
          </cell>
          <cell r="X207">
            <v>269.39026893861637</v>
          </cell>
          <cell r="Y207">
            <v>254.42414288647103</v>
          </cell>
          <cell r="Z207">
            <v>239.45801683432569</v>
          </cell>
          <cell r="AA207">
            <v>224.49189078218035</v>
          </cell>
          <cell r="AB207">
            <v>209.52576473003501</v>
          </cell>
          <cell r="AC207">
            <v>194.55963867788967</v>
          </cell>
          <cell r="AD207">
            <v>179.59351262574421</v>
          </cell>
          <cell r="AE207">
            <v>149.6612605214535</v>
          </cell>
          <cell r="AF207">
            <v>119.7290084171628</v>
          </cell>
          <cell r="AG207">
            <v>89.796756312872105</v>
          </cell>
          <cell r="AH207">
            <v>59.864504208581408</v>
          </cell>
          <cell r="AI207">
            <v>29.932252104290708</v>
          </cell>
          <cell r="AJ207">
            <v>0</v>
          </cell>
        </row>
        <row r="208">
          <cell r="D208" t="str">
            <v>LanarkshireOral &amp; Maxillofacial Surgery</v>
          </cell>
          <cell r="E208" t="str">
            <v>N. Oral &amp; Maxillofacial Surgery</v>
          </cell>
          <cell r="F208">
            <v>108</v>
          </cell>
          <cell r="G208">
            <v>105.65161157873126</v>
          </cell>
          <cell r="H208">
            <v>103.30322315746253</v>
          </cell>
          <cell r="I208">
            <v>100.95483473619379</v>
          </cell>
          <cell r="J208">
            <v>98.606446314925051</v>
          </cell>
          <cell r="K208">
            <v>96.258057893656314</v>
          </cell>
          <cell r="L208">
            <v>93.909669472387577</v>
          </cell>
          <cell r="M208">
            <v>91.56128105111884</v>
          </cell>
          <cell r="N208">
            <v>89.212892629850103</v>
          </cell>
          <cell r="O208">
            <v>86.864504208581366</v>
          </cell>
          <cell r="P208">
            <v>84.516115787312629</v>
          </cell>
          <cell r="Q208">
            <v>82.167727366043891</v>
          </cell>
          <cell r="R208">
            <v>79.819338944775197</v>
          </cell>
          <cell r="S208">
            <v>76.493533155409565</v>
          </cell>
          <cell r="T208">
            <v>73.167727366043934</v>
          </cell>
          <cell r="U208">
            <v>69.841921576678303</v>
          </cell>
          <cell r="V208">
            <v>66.516115787312671</v>
          </cell>
          <cell r="W208">
            <v>63.19030999794704</v>
          </cell>
          <cell r="X208">
            <v>59.864504208581408</v>
          </cell>
          <cell r="Y208">
            <v>56.538698419215777</v>
          </cell>
          <cell r="Z208">
            <v>53.212892629850145</v>
          </cell>
          <cell r="AA208">
            <v>49.887086840484514</v>
          </cell>
          <cell r="AB208">
            <v>46.561281051118883</v>
          </cell>
          <cell r="AC208">
            <v>43.235475261753251</v>
          </cell>
          <cell r="AD208">
            <v>39.909669472387598</v>
          </cell>
          <cell r="AE208">
            <v>33.258057893656328</v>
          </cell>
          <cell r="AF208">
            <v>26.606446314925062</v>
          </cell>
          <cell r="AG208">
            <v>19.954834736193796</v>
          </cell>
          <cell r="AH208">
            <v>13.303223157462529</v>
          </cell>
          <cell r="AI208">
            <v>6.6516115787312629</v>
          </cell>
          <cell r="AJ208">
            <v>0</v>
          </cell>
        </row>
        <row r="209">
          <cell r="D209" t="str">
            <v>LanarkshireOral Surgery</v>
          </cell>
          <cell r="E209" t="str">
            <v>O. Oral Surgery</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row>
        <row r="210">
          <cell r="D210" t="str">
            <v>LanarkshireOrthodontics</v>
          </cell>
          <cell r="E210" t="str">
            <v>P. Orthodontics</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row>
        <row r="211">
          <cell r="D211" t="str">
            <v>LanarkshirePain Management</v>
          </cell>
          <cell r="E211" t="str">
            <v>Q. Pain Management</v>
          </cell>
          <cell r="F211">
            <v>15</v>
          </cell>
          <cell r="G211">
            <v>14.673834941490453</v>
          </cell>
          <cell r="H211">
            <v>14.347669882980906</v>
          </cell>
          <cell r="I211">
            <v>14.021504824471359</v>
          </cell>
          <cell r="J211">
            <v>13.695339765961812</v>
          </cell>
          <cell r="K211">
            <v>13.369174707452265</v>
          </cell>
          <cell r="L211">
            <v>13.043009648942718</v>
          </cell>
          <cell r="M211">
            <v>12.716844590433171</v>
          </cell>
          <cell r="N211">
            <v>12.390679531923624</v>
          </cell>
          <cell r="O211">
            <v>12.064514473414077</v>
          </cell>
          <cell r="P211">
            <v>11.73834941490453</v>
          </cell>
          <cell r="Q211">
            <v>11.412184356394983</v>
          </cell>
          <cell r="R211">
            <v>11.086019297885445</v>
          </cell>
          <cell r="S211">
            <v>10.624101827140217</v>
          </cell>
          <cell r="T211">
            <v>10.16218435639499</v>
          </cell>
          <cell r="U211">
            <v>9.7002668856497625</v>
          </cell>
          <cell r="V211">
            <v>9.2383494149045351</v>
          </cell>
          <cell r="W211">
            <v>8.7764319441593077</v>
          </cell>
          <cell r="X211">
            <v>8.3145144734140803</v>
          </cell>
          <cell r="Y211">
            <v>7.8525970026688539</v>
          </cell>
          <cell r="Z211">
            <v>7.3906795319236274</v>
          </cell>
          <cell r="AA211">
            <v>6.9287620611784009</v>
          </cell>
          <cell r="AB211">
            <v>6.4668445904331744</v>
          </cell>
          <cell r="AC211">
            <v>6.0049271196879479</v>
          </cell>
          <cell r="AD211">
            <v>5.5430096489427223</v>
          </cell>
          <cell r="AE211">
            <v>4.6191747074522684</v>
          </cell>
          <cell r="AF211">
            <v>3.6953397659618146</v>
          </cell>
          <cell r="AG211">
            <v>2.7715048244713607</v>
          </cell>
          <cell r="AH211">
            <v>1.8476698829809068</v>
          </cell>
          <cell r="AI211">
            <v>0.92383494149045309</v>
          </cell>
          <cell r="AJ211">
            <v>0</v>
          </cell>
        </row>
        <row r="212">
          <cell r="D212" t="str">
            <v>LanarkshirePlastic Surgery</v>
          </cell>
          <cell r="E212" t="str">
            <v>R. Plastic Surgery</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row>
        <row r="213">
          <cell r="D213" t="str">
            <v>LanarkshireRespiratory Medicine</v>
          </cell>
          <cell r="E213" t="str">
            <v>S. Respiratory Medicine</v>
          </cell>
          <cell r="F213">
            <v>2</v>
          </cell>
          <cell r="G213">
            <v>1.9565113255320605</v>
          </cell>
          <cell r="H213">
            <v>1.9130226510641211</v>
          </cell>
          <cell r="I213">
            <v>1.8695339765961816</v>
          </cell>
          <cell r="J213">
            <v>1.8260453021282421</v>
          </cell>
          <cell r="K213">
            <v>1.7825566276603027</v>
          </cell>
          <cell r="L213">
            <v>1.7390679531923632</v>
          </cell>
          <cell r="M213">
            <v>1.6955792787244237</v>
          </cell>
          <cell r="N213">
            <v>1.6520906042564842</v>
          </cell>
          <cell r="O213">
            <v>1.6086019297885448</v>
          </cell>
          <cell r="P213">
            <v>1.5651132553206053</v>
          </cell>
          <cell r="Q213">
            <v>1.5216245808526658</v>
          </cell>
          <cell r="R213">
            <v>1.4781359063847259</v>
          </cell>
          <cell r="S213">
            <v>1.4165469102853623</v>
          </cell>
          <cell r="T213">
            <v>1.3549579141859986</v>
          </cell>
          <cell r="U213">
            <v>1.293368918086635</v>
          </cell>
          <cell r="V213">
            <v>1.2317799219872714</v>
          </cell>
          <cell r="W213">
            <v>1.1701909258879077</v>
          </cell>
          <cell r="X213">
            <v>1.1086019297885441</v>
          </cell>
          <cell r="Y213">
            <v>1.0470129336891805</v>
          </cell>
          <cell r="Z213">
            <v>0.98542393758981683</v>
          </cell>
          <cell r="AA213">
            <v>0.9238349414904532</v>
          </cell>
          <cell r="AB213">
            <v>0.86224594539108956</v>
          </cell>
          <cell r="AC213">
            <v>0.80065694929172593</v>
          </cell>
          <cell r="AD213">
            <v>0.73906795319236296</v>
          </cell>
          <cell r="AE213">
            <v>0.6158899609936358</v>
          </cell>
          <cell r="AF213">
            <v>0.49271196879490864</v>
          </cell>
          <cell r="AG213">
            <v>0.36953397659618148</v>
          </cell>
          <cell r="AH213">
            <v>0.24635598439745432</v>
          </cell>
          <cell r="AI213">
            <v>0.12317799219872716</v>
          </cell>
          <cell r="AJ213">
            <v>0</v>
          </cell>
        </row>
        <row r="214">
          <cell r="D214" t="str">
            <v>LanarkshireRestorative Dentistry</v>
          </cell>
          <cell r="E214" t="str">
            <v>T. Restorative Dentistry</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row>
        <row r="215">
          <cell r="D215" t="str">
            <v>LanarkshireRheumatology</v>
          </cell>
          <cell r="E215" t="str">
            <v>U. Rheumatology</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row>
        <row r="216">
          <cell r="D216" t="str">
            <v>LanarkshireTrauma &amp; Orthopaedics</v>
          </cell>
          <cell r="E216" t="str">
            <v>V. Trauma &amp; Orthopaedics</v>
          </cell>
          <cell r="F216">
            <v>598</v>
          </cell>
          <cell r="G216">
            <v>584.99688633408607</v>
          </cell>
          <cell r="H216">
            <v>571.99377266817214</v>
          </cell>
          <cell r="I216">
            <v>558.99065900225821</v>
          </cell>
          <cell r="J216">
            <v>545.98754533634428</v>
          </cell>
          <cell r="K216">
            <v>532.98443167043035</v>
          </cell>
          <cell r="L216">
            <v>519.98131800451642</v>
          </cell>
          <cell r="M216">
            <v>506.9782043386025</v>
          </cell>
          <cell r="N216">
            <v>493.97509067268857</v>
          </cell>
          <cell r="O216">
            <v>480.97197700677464</v>
          </cell>
          <cell r="P216">
            <v>467.96886334086071</v>
          </cell>
          <cell r="Q216">
            <v>454.96574967494678</v>
          </cell>
          <cell r="R216">
            <v>441.96263600903308</v>
          </cell>
          <cell r="S216">
            <v>423.54752617532336</v>
          </cell>
          <cell r="T216">
            <v>405.13241634161363</v>
          </cell>
          <cell r="U216">
            <v>386.71730650790391</v>
          </cell>
          <cell r="V216">
            <v>368.30219667419419</v>
          </cell>
          <cell r="W216">
            <v>349.88708684048447</v>
          </cell>
          <cell r="X216">
            <v>331.47197700677475</v>
          </cell>
          <cell r="Y216">
            <v>313.05686717306503</v>
          </cell>
          <cell r="Z216">
            <v>294.64175733935531</v>
          </cell>
          <cell r="AA216">
            <v>276.22664750564559</v>
          </cell>
          <cell r="AB216">
            <v>257.81153767193587</v>
          </cell>
          <cell r="AC216">
            <v>239.39642783822615</v>
          </cell>
          <cell r="AD216">
            <v>220.98131800451654</v>
          </cell>
          <cell r="AE216">
            <v>184.15109833709712</v>
          </cell>
          <cell r="AF216">
            <v>147.32087866967771</v>
          </cell>
          <cell r="AG216">
            <v>110.4906590022583</v>
          </cell>
          <cell r="AH216">
            <v>73.660439334838884</v>
          </cell>
          <cell r="AI216">
            <v>36.830219667419463</v>
          </cell>
          <cell r="AJ216">
            <v>0</v>
          </cell>
        </row>
        <row r="217">
          <cell r="D217" t="str">
            <v>LanarkshireUrology</v>
          </cell>
          <cell r="E217" t="str">
            <v>W. Urology</v>
          </cell>
          <cell r="F217">
            <v>376</v>
          </cell>
          <cell r="G217">
            <v>367.82412920002736</v>
          </cell>
          <cell r="H217">
            <v>359.64825840005471</v>
          </cell>
          <cell r="I217">
            <v>351.47238760008207</v>
          </cell>
          <cell r="J217">
            <v>343.29651680010943</v>
          </cell>
          <cell r="K217">
            <v>335.12064600013679</v>
          </cell>
          <cell r="L217">
            <v>326.94477520016414</v>
          </cell>
          <cell r="M217">
            <v>318.7689044001915</v>
          </cell>
          <cell r="N217">
            <v>310.59303360021886</v>
          </cell>
          <cell r="O217">
            <v>302.41716280024622</v>
          </cell>
          <cell r="P217">
            <v>294.24129200027357</v>
          </cell>
          <cell r="Q217">
            <v>286.06542120030093</v>
          </cell>
          <cell r="R217">
            <v>277.88955040032846</v>
          </cell>
          <cell r="S217">
            <v>266.31081913364812</v>
          </cell>
          <cell r="T217">
            <v>254.73208786696776</v>
          </cell>
          <cell r="U217">
            <v>243.1533566002874</v>
          </cell>
          <cell r="V217">
            <v>231.57462533360703</v>
          </cell>
          <cell r="W217">
            <v>219.99589406692667</v>
          </cell>
          <cell r="X217">
            <v>208.4171628002463</v>
          </cell>
          <cell r="Y217">
            <v>196.83843153356594</v>
          </cell>
          <cell r="Z217">
            <v>185.25970026688557</v>
          </cell>
          <cell r="AA217">
            <v>173.68096900020521</v>
          </cell>
          <cell r="AB217">
            <v>162.10223773352484</v>
          </cell>
          <cell r="AC217">
            <v>150.52350646684448</v>
          </cell>
          <cell r="AD217">
            <v>138.94477520016423</v>
          </cell>
          <cell r="AE217">
            <v>115.78731266680353</v>
          </cell>
          <cell r="AF217">
            <v>92.629850133442829</v>
          </cell>
          <cell r="AG217">
            <v>69.472387600082129</v>
          </cell>
          <cell r="AH217">
            <v>46.314925066721429</v>
          </cell>
          <cell r="AI217">
            <v>23.157462533360725</v>
          </cell>
          <cell r="AJ217">
            <v>0</v>
          </cell>
        </row>
        <row r="218">
          <cell r="D218" t="str">
            <v>LanarkshireOther specialties</v>
          </cell>
          <cell r="E218" t="str">
            <v>X. Other specialties</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row>
        <row r="219">
          <cell r="D219" t="str">
            <v>LothianAll specialties</v>
          </cell>
          <cell r="E219" t="str">
            <v>A. All specialties</v>
          </cell>
          <cell r="F219">
            <v>2221</v>
          </cell>
          <cell r="G219">
            <v>2172.7058270033531</v>
          </cell>
          <cell r="H219">
            <v>2124.4116540067062</v>
          </cell>
          <cell r="I219">
            <v>2076.1174810100592</v>
          </cell>
          <cell r="J219">
            <v>2027.8233080134123</v>
          </cell>
          <cell r="K219">
            <v>1979.5291350167654</v>
          </cell>
          <cell r="L219">
            <v>1931.2349620201185</v>
          </cell>
          <cell r="M219">
            <v>1882.9407890234716</v>
          </cell>
          <cell r="N219">
            <v>1834.6466160268246</v>
          </cell>
          <cell r="O219">
            <v>1786.3524430301777</v>
          </cell>
          <cell r="P219">
            <v>1738.0582700335308</v>
          </cell>
          <cell r="Q219">
            <v>1689.7640970368839</v>
          </cell>
          <cell r="R219">
            <v>1641.4699240402381</v>
          </cell>
          <cell r="S219">
            <v>1573.0753438718948</v>
          </cell>
          <cell r="T219">
            <v>1504.6807637035515</v>
          </cell>
          <cell r="U219">
            <v>1436.2861835352082</v>
          </cell>
          <cell r="V219">
            <v>1367.891603366865</v>
          </cell>
          <cell r="W219">
            <v>1299.4970231985217</v>
          </cell>
          <cell r="X219">
            <v>1231.1024430301784</v>
          </cell>
          <cell r="Y219">
            <v>1162.7078628618351</v>
          </cell>
          <cell r="Z219">
            <v>1094.3132826934918</v>
          </cell>
          <cell r="AA219">
            <v>1025.9187025251485</v>
          </cell>
          <cell r="AB219">
            <v>957.52412235680526</v>
          </cell>
          <cell r="AC219">
            <v>889.12954218846198</v>
          </cell>
          <cell r="AD219">
            <v>820.73496202011904</v>
          </cell>
          <cell r="AE219">
            <v>683.94580168343259</v>
          </cell>
          <cell r="AF219">
            <v>547.15664134674603</v>
          </cell>
          <cell r="AG219">
            <v>410.36748101005952</v>
          </cell>
          <cell r="AH219">
            <v>273.57832067337301</v>
          </cell>
          <cell r="AI219">
            <v>136.78916033668651</v>
          </cell>
          <cell r="AJ219">
            <v>0</v>
          </cell>
        </row>
        <row r="220">
          <cell r="D220" t="str">
            <v>LothianAnaesthetics</v>
          </cell>
          <cell r="E220" t="str">
            <v>B. Anaesthetics</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row>
        <row r="221">
          <cell r="D221" t="str">
            <v>LothianCardiology</v>
          </cell>
          <cell r="E221" t="str">
            <v>C. Cardiology</v>
          </cell>
          <cell r="F221">
            <v>6.0189701897018972</v>
          </cell>
          <cell r="G221">
            <v>5.8880916720958085</v>
          </cell>
          <cell r="H221">
            <v>5.7572131544897198</v>
          </cell>
          <cell r="I221">
            <v>5.6263346368836311</v>
          </cell>
          <cell r="J221">
            <v>5.4954561192775424</v>
          </cell>
          <cell r="K221">
            <v>5.3645776016714537</v>
          </cell>
          <cell r="L221">
            <v>5.233699084065365</v>
          </cell>
          <cell r="M221">
            <v>5.1028205664592763</v>
          </cell>
          <cell r="N221">
            <v>4.9719420488531876</v>
          </cell>
          <cell r="O221">
            <v>4.8410635312470989</v>
          </cell>
          <cell r="P221">
            <v>4.7101850136410102</v>
          </cell>
          <cell r="Q221">
            <v>4.5793064960349215</v>
          </cell>
          <cell r="R221">
            <v>4.4484279784288301</v>
          </cell>
          <cell r="S221">
            <v>4.2630768126609624</v>
          </cell>
          <cell r="T221">
            <v>4.0777256468930947</v>
          </cell>
          <cell r="U221">
            <v>3.892374481125227</v>
          </cell>
          <cell r="V221">
            <v>3.7070233153573593</v>
          </cell>
          <cell r="W221">
            <v>3.5216721495894916</v>
          </cell>
          <cell r="X221">
            <v>3.3363209838216239</v>
          </cell>
          <cell r="Y221">
            <v>3.1509698180537562</v>
          </cell>
          <cell r="Z221">
            <v>2.9656186522858885</v>
          </cell>
          <cell r="AA221">
            <v>2.7802674865180208</v>
          </cell>
          <cell r="AB221">
            <v>2.5949163207501531</v>
          </cell>
          <cell r="AC221">
            <v>2.4095651549822854</v>
          </cell>
          <cell r="AD221">
            <v>2.224213989214415</v>
          </cell>
          <cell r="AE221">
            <v>1.8535116576786792</v>
          </cell>
          <cell r="AF221">
            <v>1.4828093261429434</v>
          </cell>
          <cell r="AG221">
            <v>1.1121069946072075</v>
          </cell>
          <cell r="AH221">
            <v>0.74140466307147168</v>
          </cell>
          <cell r="AI221">
            <v>0.37070233153573584</v>
          </cell>
          <cell r="AJ221">
            <v>0</v>
          </cell>
        </row>
        <row r="222">
          <cell r="D222" t="str">
            <v>LothianDermatology</v>
          </cell>
          <cell r="E222" t="str">
            <v>D. Dermatology</v>
          </cell>
          <cell r="F222">
            <v>25.079042457091237</v>
          </cell>
          <cell r="G222">
            <v>24.533715300399201</v>
          </cell>
          <cell r="H222">
            <v>23.988388143707166</v>
          </cell>
          <cell r="I222">
            <v>23.44306098701513</v>
          </cell>
          <cell r="J222">
            <v>22.897733830323094</v>
          </cell>
          <cell r="K222">
            <v>22.352406673631059</v>
          </cell>
          <cell r="L222">
            <v>21.807079516939023</v>
          </cell>
          <cell r="M222">
            <v>21.261752360246987</v>
          </cell>
          <cell r="N222">
            <v>20.716425203554952</v>
          </cell>
          <cell r="O222">
            <v>20.171098046862916</v>
          </cell>
          <cell r="P222">
            <v>19.62577089017088</v>
          </cell>
          <cell r="Q222">
            <v>19.080443733478845</v>
          </cell>
          <cell r="R222">
            <v>18.535116576786791</v>
          </cell>
          <cell r="S222">
            <v>17.762820052754009</v>
          </cell>
          <cell r="T222">
            <v>16.990523528721226</v>
          </cell>
          <cell r="U222">
            <v>16.218227004688444</v>
          </cell>
          <cell r="V222">
            <v>15.445930480655662</v>
          </cell>
          <cell r="W222">
            <v>14.673633956622879</v>
          </cell>
          <cell r="X222">
            <v>13.901337432590097</v>
          </cell>
          <cell r="Y222">
            <v>13.129040908557315</v>
          </cell>
          <cell r="Z222">
            <v>12.356744384524532</v>
          </cell>
          <cell r="AA222">
            <v>11.58444786049175</v>
          </cell>
          <cell r="AB222">
            <v>10.812151336458967</v>
          </cell>
          <cell r="AC222">
            <v>10.039854812426185</v>
          </cell>
          <cell r="AD222">
            <v>9.2675582883933956</v>
          </cell>
          <cell r="AE222">
            <v>7.7229652403278299</v>
          </cell>
          <cell r="AF222">
            <v>6.1783721922622643</v>
          </cell>
          <cell r="AG222">
            <v>4.6337791441966987</v>
          </cell>
          <cell r="AH222">
            <v>3.089186096131133</v>
          </cell>
          <cell r="AI222">
            <v>1.5445930480655672</v>
          </cell>
          <cell r="AJ222">
            <v>0</v>
          </cell>
        </row>
        <row r="223">
          <cell r="D223" t="str">
            <v>LothianDiabetes/Endocrinology</v>
          </cell>
          <cell r="E223" t="str">
            <v>E. Diabetes/Endocrinology</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row>
        <row r="224">
          <cell r="D224" t="str">
            <v>LothianENT</v>
          </cell>
          <cell r="E224" t="str">
            <v>F. ENT</v>
          </cell>
          <cell r="F224">
            <v>64.20234869015357</v>
          </cell>
          <cell r="G224">
            <v>62.806311169021953</v>
          </cell>
          <cell r="H224">
            <v>61.410273647890335</v>
          </cell>
          <cell r="I224">
            <v>60.014236126758718</v>
          </cell>
          <cell r="J224">
            <v>58.6181986056271</v>
          </cell>
          <cell r="K224">
            <v>57.222161084495482</v>
          </cell>
          <cell r="L224">
            <v>55.826123563363865</v>
          </cell>
          <cell r="M224">
            <v>54.430086042232247</v>
          </cell>
          <cell r="N224">
            <v>53.03404852110063</v>
          </cell>
          <cell r="O224">
            <v>51.638010999969012</v>
          </cell>
          <cell r="P224">
            <v>50.241973478837394</v>
          </cell>
          <cell r="Q224">
            <v>48.845935957705777</v>
          </cell>
          <cell r="R224">
            <v>47.449898436574188</v>
          </cell>
          <cell r="S224">
            <v>45.472819335050261</v>
          </cell>
          <cell r="T224">
            <v>43.495740233526334</v>
          </cell>
          <cell r="U224">
            <v>41.518661132002407</v>
          </cell>
          <cell r="V224">
            <v>39.54158203047848</v>
          </cell>
          <cell r="W224">
            <v>37.564502928954553</v>
          </cell>
          <cell r="X224">
            <v>35.587423827430626</v>
          </cell>
          <cell r="Y224">
            <v>33.6103447259067</v>
          </cell>
          <cell r="Z224">
            <v>31.633265624382776</v>
          </cell>
          <cell r="AA224">
            <v>29.656186522858853</v>
          </cell>
          <cell r="AB224">
            <v>27.67910742133493</v>
          </cell>
          <cell r="AC224">
            <v>25.702028319811006</v>
          </cell>
          <cell r="AD224">
            <v>23.724949218287094</v>
          </cell>
          <cell r="AE224">
            <v>19.770791015239244</v>
          </cell>
          <cell r="AF224">
            <v>15.816632812191395</v>
          </cell>
          <cell r="AG224">
            <v>11.862474609143547</v>
          </cell>
          <cell r="AH224">
            <v>7.9083164060956985</v>
          </cell>
          <cell r="AI224">
            <v>3.9541582030478497</v>
          </cell>
          <cell r="AJ224">
            <v>0</v>
          </cell>
        </row>
        <row r="225">
          <cell r="D225" t="str">
            <v>LothianGastroenterology</v>
          </cell>
          <cell r="E225" t="str">
            <v>G. Gastroenterology</v>
          </cell>
          <cell r="F225">
            <v>17.053748870822041</v>
          </cell>
          <cell r="G225">
            <v>16.682926404271456</v>
          </cell>
          <cell r="H225">
            <v>16.31210393772087</v>
          </cell>
          <cell r="I225">
            <v>15.941281471170285</v>
          </cell>
          <cell r="J225">
            <v>15.5704590046197</v>
          </cell>
          <cell r="K225">
            <v>15.199636538069115</v>
          </cell>
          <cell r="L225">
            <v>14.828814071518529</v>
          </cell>
          <cell r="M225">
            <v>14.457991604967944</v>
          </cell>
          <cell r="N225">
            <v>14.087169138417359</v>
          </cell>
          <cell r="O225">
            <v>13.716346671866773</v>
          </cell>
          <cell r="P225">
            <v>13.345524205316188</v>
          </cell>
          <cell r="Q225">
            <v>12.974701738765603</v>
          </cell>
          <cell r="R225">
            <v>12.603879272215016</v>
          </cell>
          <cell r="S225">
            <v>12.078717635872724</v>
          </cell>
          <cell r="T225">
            <v>11.553555999530433</v>
          </cell>
          <cell r="U225">
            <v>11.028394363188141</v>
          </cell>
          <cell r="V225">
            <v>10.50323272684585</v>
          </cell>
          <cell r="W225">
            <v>9.9780710905035583</v>
          </cell>
          <cell r="X225">
            <v>9.4529094541612668</v>
          </cell>
          <cell r="Y225">
            <v>8.9277478178189753</v>
          </cell>
          <cell r="Z225">
            <v>8.4025861814766838</v>
          </cell>
          <cell r="AA225">
            <v>7.8774245451343914</v>
          </cell>
          <cell r="AB225">
            <v>7.352262908792099</v>
          </cell>
          <cell r="AC225">
            <v>6.8271012724498066</v>
          </cell>
          <cell r="AD225">
            <v>6.301939636107508</v>
          </cell>
          <cell r="AE225">
            <v>5.2516163634229232</v>
          </cell>
          <cell r="AF225">
            <v>4.2012930907383383</v>
          </cell>
          <cell r="AG225">
            <v>3.1509698180537535</v>
          </cell>
          <cell r="AH225">
            <v>2.1006465453691687</v>
          </cell>
          <cell r="AI225">
            <v>1.0503232726845841</v>
          </cell>
          <cell r="AJ225">
            <v>0</v>
          </cell>
        </row>
        <row r="226">
          <cell r="D226" t="str">
            <v>LothianGeneral Medicine</v>
          </cell>
          <cell r="E226" t="str">
            <v>H. General Medicine</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row>
        <row r="227">
          <cell r="D227" t="str">
            <v>LothianGeneral Surgery (inc Vascular)</v>
          </cell>
          <cell r="E227" t="str">
            <v>I. General Surgery (inc Vascular)</v>
          </cell>
          <cell r="F227">
            <v>595.8780487804878</v>
          </cell>
          <cell r="G227">
            <v>582.92107553748497</v>
          </cell>
          <cell r="H227">
            <v>569.96410229448213</v>
          </cell>
          <cell r="I227">
            <v>557.0071290514793</v>
          </cell>
          <cell r="J227">
            <v>544.05015580847646</v>
          </cell>
          <cell r="K227">
            <v>531.09318256547363</v>
          </cell>
          <cell r="L227">
            <v>518.13620932247079</v>
          </cell>
          <cell r="M227">
            <v>505.17923607946796</v>
          </cell>
          <cell r="N227">
            <v>492.22226283646512</v>
          </cell>
          <cell r="O227">
            <v>479.26528959346228</v>
          </cell>
          <cell r="P227">
            <v>466.30831635045945</v>
          </cell>
          <cell r="Q227">
            <v>453.35134310745661</v>
          </cell>
          <cell r="R227">
            <v>440.39436986445412</v>
          </cell>
          <cell r="S227">
            <v>422.04460445343523</v>
          </cell>
          <cell r="T227">
            <v>403.69483904241633</v>
          </cell>
          <cell r="U227">
            <v>385.34507363139744</v>
          </cell>
          <cell r="V227">
            <v>366.99530822037855</v>
          </cell>
          <cell r="W227">
            <v>348.64554280935965</v>
          </cell>
          <cell r="X227">
            <v>330.29577739834076</v>
          </cell>
          <cell r="Y227">
            <v>311.94601198732187</v>
          </cell>
          <cell r="Z227">
            <v>293.59624657630297</v>
          </cell>
          <cell r="AA227">
            <v>275.24648116528408</v>
          </cell>
          <cell r="AB227">
            <v>256.89671575426519</v>
          </cell>
          <cell r="AC227">
            <v>238.54695034324627</v>
          </cell>
          <cell r="AD227">
            <v>220.19718493222706</v>
          </cell>
          <cell r="AE227">
            <v>183.49765411018922</v>
          </cell>
          <cell r="AF227">
            <v>146.79812328815137</v>
          </cell>
          <cell r="AG227">
            <v>110.09859246611353</v>
          </cell>
          <cell r="AH227">
            <v>73.399061644075687</v>
          </cell>
          <cell r="AI227">
            <v>36.699530822037843</v>
          </cell>
          <cell r="AJ227">
            <v>0</v>
          </cell>
        </row>
        <row r="228">
          <cell r="D228" t="str">
            <v>LothianGynaecology</v>
          </cell>
          <cell r="E228" t="str">
            <v>J. Gynaecology</v>
          </cell>
          <cell r="F228">
            <v>79.249774164408308</v>
          </cell>
          <cell r="G228">
            <v>77.526540349261467</v>
          </cell>
          <cell r="H228">
            <v>75.803306534114625</v>
          </cell>
          <cell r="I228">
            <v>74.080072718967784</v>
          </cell>
          <cell r="J228">
            <v>72.356838903820943</v>
          </cell>
          <cell r="K228">
            <v>70.633605088674102</v>
          </cell>
          <cell r="L228">
            <v>68.910371273527261</v>
          </cell>
          <cell r="M228">
            <v>67.18713745838042</v>
          </cell>
          <cell r="N228">
            <v>65.463903643233579</v>
          </cell>
          <cell r="O228">
            <v>63.740669828086737</v>
          </cell>
          <cell r="P228">
            <v>62.017436012939896</v>
          </cell>
          <cell r="Q228">
            <v>60.294202197793055</v>
          </cell>
          <cell r="R228">
            <v>58.570968382646257</v>
          </cell>
          <cell r="S228">
            <v>56.130511366702663</v>
          </cell>
          <cell r="T228">
            <v>53.69005435075907</v>
          </cell>
          <cell r="U228">
            <v>51.249597334815476</v>
          </cell>
          <cell r="V228">
            <v>48.809140318871883</v>
          </cell>
          <cell r="W228">
            <v>46.368683302928289</v>
          </cell>
          <cell r="X228">
            <v>43.928226286984696</v>
          </cell>
          <cell r="Y228">
            <v>41.487769271041103</v>
          </cell>
          <cell r="Z228">
            <v>39.047312255097509</v>
          </cell>
          <cell r="AA228">
            <v>36.606855239153916</v>
          </cell>
          <cell r="AB228">
            <v>34.166398223210322</v>
          </cell>
          <cell r="AC228">
            <v>31.725941207266729</v>
          </cell>
          <cell r="AD228">
            <v>29.285484191323128</v>
          </cell>
          <cell r="AE228">
            <v>24.404570159435941</v>
          </cell>
          <cell r="AF228">
            <v>19.523656127548755</v>
          </cell>
          <cell r="AG228">
            <v>14.642742095661568</v>
          </cell>
          <cell r="AH228">
            <v>9.7618280637743808</v>
          </cell>
          <cell r="AI228">
            <v>4.8809140318871931</v>
          </cell>
          <cell r="AJ228">
            <v>0</v>
          </cell>
        </row>
        <row r="229">
          <cell r="D229" t="str">
            <v>LothianNeurology</v>
          </cell>
          <cell r="E229" t="str">
            <v>K. Neurology</v>
          </cell>
          <cell r="F229">
            <v>11.034778681120144</v>
          </cell>
          <cell r="G229">
            <v>10.794834732175648</v>
          </cell>
          <cell r="H229">
            <v>10.554890783231151</v>
          </cell>
          <cell r="I229">
            <v>10.314946834286655</v>
          </cell>
          <cell r="J229">
            <v>10.075002885342158</v>
          </cell>
          <cell r="K229">
            <v>9.8350589363976617</v>
          </cell>
          <cell r="L229">
            <v>9.5951149874531652</v>
          </cell>
          <cell r="M229">
            <v>9.3551710385086686</v>
          </cell>
          <cell r="N229">
            <v>9.115227089564172</v>
          </cell>
          <cell r="O229">
            <v>8.8752831406196755</v>
          </cell>
          <cell r="P229">
            <v>8.6353391916751789</v>
          </cell>
          <cell r="Q229">
            <v>8.3953952427306824</v>
          </cell>
          <cell r="R229">
            <v>8.1554512937861876</v>
          </cell>
          <cell r="S229">
            <v>7.8156408232117629</v>
          </cell>
          <cell r="T229">
            <v>7.4758303526373382</v>
          </cell>
          <cell r="U229">
            <v>7.1360198820629135</v>
          </cell>
          <cell r="V229">
            <v>6.7962094114884888</v>
          </cell>
          <cell r="W229">
            <v>6.4563989409140641</v>
          </cell>
          <cell r="X229">
            <v>6.1165884703396394</v>
          </cell>
          <cell r="Y229">
            <v>5.7767779997652147</v>
          </cell>
          <cell r="Z229">
            <v>5.43696752919079</v>
          </cell>
          <cell r="AA229">
            <v>5.0971570586163653</v>
          </cell>
          <cell r="AB229">
            <v>4.7573465880419405</v>
          </cell>
          <cell r="AC229">
            <v>4.4175361174675158</v>
          </cell>
          <cell r="AD229">
            <v>4.0777256468930938</v>
          </cell>
          <cell r="AE229">
            <v>3.3981047057442448</v>
          </cell>
          <cell r="AF229">
            <v>2.7184837645953959</v>
          </cell>
          <cell r="AG229">
            <v>2.0388628234465469</v>
          </cell>
          <cell r="AH229">
            <v>1.3592418822976979</v>
          </cell>
          <cell r="AI229">
            <v>0.67962094114884897</v>
          </cell>
          <cell r="AJ229">
            <v>0</v>
          </cell>
        </row>
        <row r="230">
          <cell r="D230" t="str">
            <v>LothianNeurosurgery</v>
          </cell>
          <cell r="E230" t="str">
            <v>L. Neurosurgery</v>
          </cell>
          <cell r="F230">
            <v>91.2877145438121</v>
          </cell>
          <cell r="G230">
            <v>89.302723693453089</v>
          </cell>
          <cell r="H230">
            <v>87.317732843094078</v>
          </cell>
          <cell r="I230">
            <v>85.332741992735066</v>
          </cell>
          <cell r="J230">
            <v>83.347751142376055</v>
          </cell>
          <cell r="K230">
            <v>81.362760292017043</v>
          </cell>
          <cell r="L230">
            <v>79.377769441658032</v>
          </cell>
          <cell r="M230">
            <v>77.39277859129902</v>
          </cell>
          <cell r="N230">
            <v>75.407787740940009</v>
          </cell>
          <cell r="O230">
            <v>73.422796890580997</v>
          </cell>
          <cell r="P230">
            <v>71.437806040221986</v>
          </cell>
          <cell r="Q230">
            <v>69.452815189862974</v>
          </cell>
          <cell r="R230">
            <v>67.467824339503906</v>
          </cell>
          <cell r="S230">
            <v>64.656664992024574</v>
          </cell>
          <cell r="T230">
            <v>61.845505644545241</v>
          </cell>
          <cell r="U230">
            <v>59.034346297065909</v>
          </cell>
          <cell r="V230">
            <v>56.223186949586577</v>
          </cell>
          <cell r="W230">
            <v>53.412027602107244</v>
          </cell>
          <cell r="X230">
            <v>50.600868254627912</v>
          </cell>
          <cell r="Y230">
            <v>47.789708907148579</v>
          </cell>
          <cell r="Z230">
            <v>44.978549559669247</v>
          </cell>
          <cell r="AA230">
            <v>42.167390212189915</v>
          </cell>
          <cell r="AB230">
            <v>39.356230864710582</v>
          </cell>
          <cell r="AC230">
            <v>36.54507151723125</v>
          </cell>
          <cell r="AD230">
            <v>33.733912169751953</v>
          </cell>
          <cell r="AE230">
            <v>28.111593474793295</v>
          </cell>
          <cell r="AF230">
            <v>22.489274779834638</v>
          </cell>
          <cell r="AG230">
            <v>16.86695608487598</v>
          </cell>
          <cell r="AH230">
            <v>11.244637389917322</v>
          </cell>
          <cell r="AI230">
            <v>5.6223186949586639</v>
          </cell>
          <cell r="AJ230">
            <v>0</v>
          </cell>
        </row>
        <row r="231">
          <cell r="D231" t="str">
            <v>LothianOphthalmology</v>
          </cell>
          <cell r="E231" t="str">
            <v>M. Ophthalmology</v>
          </cell>
          <cell r="F231">
            <v>27.085365853658537</v>
          </cell>
          <cell r="G231">
            <v>26.496412524431136</v>
          </cell>
          <cell r="H231">
            <v>25.907459195203735</v>
          </cell>
          <cell r="I231">
            <v>25.318505865976334</v>
          </cell>
          <cell r="J231">
            <v>24.729552536748933</v>
          </cell>
          <cell r="K231">
            <v>24.140599207521532</v>
          </cell>
          <cell r="L231">
            <v>23.551645878294131</v>
          </cell>
          <cell r="M231">
            <v>22.96269254906673</v>
          </cell>
          <cell r="N231">
            <v>22.373739219839329</v>
          </cell>
          <cell r="O231">
            <v>21.784785890611928</v>
          </cell>
          <cell r="P231">
            <v>21.195832561384528</v>
          </cell>
          <cell r="Q231">
            <v>20.606879232157127</v>
          </cell>
          <cell r="R231">
            <v>20.017925902929733</v>
          </cell>
          <cell r="S231">
            <v>19.183845656974327</v>
          </cell>
          <cell r="T231">
            <v>18.349765411018922</v>
          </cell>
          <cell r="U231">
            <v>17.515685165063516</v>
          </cell>
          <cell r="V231">
            <v>16.681604919108111</v>
          </cell>
          <cell r="W231">
            <v>15.847524673152705</v>
          </cell>
          <cell r="X231">
            <v>15.0134444271973</v>
          </cell>
          <cell r="Y231">
            <v>14.179364181241894</v>
          </cell>
          <cell r="Z231">
            <v>13.345283935286488</v>
          </cell>
          <cell r="AA231">
            <v>12.511203689331083</v>
          </cell>
          <cell r="AB231">
            <v>11.677123443375677</v>
          </cell>
          <cell r="AC231">
            <v>10.843043197420272</v>
          </cell>
          <cell r="AD231">
            <v>10.008962951464866</v>
          </cell>
          <cell r="AE231">
            <v>8.3408024595540553</v>
          </cell>
          <cell r="AF231">
            <v>6.6726419676432442</v>
          </cell>
          <cell r="AG231">
            <v>5.0044814757324332</v>
          </cell>
          <cell r="AH231">
            <v>3.3363209838216221</v>
          </cell>
          <cell r="AI231">
            <v>1.6681604919108111</v>
          </cell>
          <cell r="AJ231">
            <v>0</v>
          </cell>
        </row>
        <row r="232">
          <cell r="D232" t="str">
            <v>LothianOral &amp; Maxillofacial Surgery</v>
          </cell>
          <cell r="E232" t="str">
            <v>N. Oral &amp; Maxillofacial Surgery</v>
          </cell>
          <cell r="F232">
            <v>11.034778681120144</v>
          </cell>
          <cell r="G232">
            <v>10.794834732175648</v>
          </cell>
          <cell r="H232">
            <v>10.554890783231151</v>
          </cell>
          <cell r="I232">
            <v>10.314946834286655</v>
          </cell>
          <cell r="J232">
            <v>10.075002885342158</v>
          </cell>
          <cell r="K232">
            <v>9.8350589363976617</v>
          </cell>
          <cell r="L232">
            <v>9.5951149874531652</v>
          </cell>
          <cell r="M232">
            <v>9.3551710385086686</v>
          </cell>
          <cell r="N232">
            <v>9.115227089564172</v>
          </cell>
          <cell r="O232">
            <v>8.8752831406196755</v>
          </cell>
          <cell r="P232">
            <v>8.6353391916751789</v>
          </cell>
          <cell r="Q232">
            <v>8.3953952427306824</v>
          </cell>
          <cell r="R232">
            <v>8.1554512937861876</v>
          </cell>
          <cell r="S232">
            <v>7.8156408232117629</v>
          </cell>
          <cell r="T232">
            <v>7.4758303526373382</v>
          </cell>
          <cell r="U232">
            <v>7.1360198820629135</v>
          </cell>
          <cell r="V232">
            <v>6.7962094114884888</v>
          </cell>
          <cell r="W232">
            <v>6.4563989409140641</v>
          </cell>
          <cell r="X232">
            <v>6.1165884703396394</v>
          </cell>
          <cell r="Y232">
            <v>5.7767779997652147</v>
          </cell>
          <cell r="Z232">
            <v>5.43696752919079</v>
          </cell>
          <cell r="AA232">
            <v>5.0971570586163653</v>
          </cell>
          <cell r="AB232">
            <v>4.7573465880419405</v>
          </cell>
          <cell r="AC232">
            <v>4.4175361174675158</v>
          </cell>
          <cell r="AD232">
            <v>4.0777256468930938</v>
          </cell>
          <cell r="AE232">
            <v>3.3981047057442448</v>
          </cell>
          <cell r="AF232">
            <v>2.7184837645953959</v>
          </cell>
          <cell r="AG232">
            <v>2.0388628234465469</v>
          </cell>
          <cell r="AH232">
            <v>1.3592418822976979</v>
          </cell>
          <cell r="AI232">
            <v>0.67962094114884897</v>
          </cell>
          <cell r="AJ232">
            <v>0</v>
          </cell>
        </row>
        <row r="233">
          <cell r="D233" t="str">
            <v>LothianOral Surgery</v>
          </cell>
          <cell r="E233" t="str">
            <v>O. Oral Surgery</v>
          </cell>
          <cell r="F233">
            <v>12.037940379403794</v>
          </cell>
          <cell r="G233">
            <v>11.776183344191617</v>
          </cell>
          <cell r="H233">
            <v>11.51442630897944</v>
          </cell>
          <cell r="I233">
            <v>11.252669273767262</v>
          </cell>
          <cell r="J233">
            <v>10.990912238555085</v>
          </cell>
          <cell r="K233">
            <v>10.729155203342907</v>
          </cell>
          <cell r="L233">
            <v>10.46739816813073</v>
          </cell>
          <cell r="M233">
            <v>10.205641132918553</v>
          </cell>
          <cell r="N233">
            <v>9.9438840977063752</v>
          </cell>
          <cell r="O233">
            <v>9.6821270624941977</v>
          </cell>
          <cell r="P233">
            <v>9.4203700272820203</v>
          </cell>
          <cell r="Q233">
            <v>9.1586129920698429</v>
          </cell>
          <cell r="R233">
            <v>8.8968559568576602</v>
          </cell>
          <cell r="S233">
            <v>8.5261536253219248</v>
          </cell>
          <cell r="T233">
            <v>8.1554512937861894</v>
          </cell>
          <cell r="U233">
            <v>7.784748962250454</v>
          </cell>
          <cell r="V233">
            <v>7.4140466307147186</v>
          </cell>
          <cell r="W233">
            <v>7.0433442991789832</v>
          </cell>
          <cell r="X233">
            <v>6.6726419676432478</v>
          </cell>
          <cell r="Y233">
            <v>6.3019396361075124</v>
          </cell>
          <cell r="Z233">
            <v>5.931237304571777</v>
          </cell>
          <cell r="AA233">
            <v>5.5605349730360416</v>
          </cell>
          <cell r="AB233">
            <v>5.1898326415003062</v>
          </cell>
          <cell r="AC233">
            <v>4.8191303099645708</v>
          </cell>
          <cell r="AD233">
            <v>4.4484279784288301</v>
          </cell>
          <cell r="AE233">
            <v>3.7070233153573584</v>
          </cell>
          <cell r="AF233">
            <v>2.9656186522858867</v>
          </cell>
          <cell r="AG233">
            <v>2.224213989214415</v>
          </cell>
          <cell r="AH233">
            <v>1.4828093261429434</v>
          </cell>
          <cell r="AI233">
            <v>0.74140466307147168</v>
          </cell>
          <cell r="AJ233">
            <v>0</v>
          </cell>
        </row>
        <row r="234">
          <cell r="D234" t="str">
            <v>LothianOrthodontics</v>
          </cell>
          <cell r="E234" t="str">
            <v>P. Orthodontics</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row>
        <row r="235">
          <cell r="D235" t="str">
            <v>LothianPain Management</v>
          </cell>
          <cell r="E235" t="str">
            <v>Q. Pain Management</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row>
        <row r="236">
          <cell r="D236" t="str">
            <v>LothianPlastic Surgery</v>
          </cell>
          <cell r="E236" t="str">
            <v>R. Plastic Surgery</v>
          </cell>
          <cell r="F236">
            <v>5.0158084914182473</v>
          </cell>
          <cell r="G236">
            <v>4.9067430600798394</v>
          </cell>
          <cell r="H236">
            <v>4.7976776287414316</v>
          </cell>
          <cell r="I236">
            <v>4.6886121974030237</v>
          </cell>
          <cell r="J236">
            <v>4.5795467660646159</v>
          </cell>
          <cell r="K236">
            <v>4.470481334726208</v>
          </cell>
          <cell r="L236">
            <v>4.3614159033878002</v>
          </cell>
          <cell r="M236">
            <v>4.2523504720493923</v>
          </cell>
          <cell r="N236">
            <v>4.1432850407109845</v>
          </cell>
          <cell r="O236">
            <v>4.0342196093725766</v>
          </cell>
          <cell r="P236">
            <v>3.9251541780341692</v>
          </cell>
          <cell r="Q236">
            <v>3.8160887466957618</v>
          </cell>
          <cell r="R236">
            <v>3.707023315357358</v>
          </cell>
          <cell r="S236">
            <v>3.5525640105508014</v>
          </cell>
          <cell r="T236">
            <v>3.3981047057442448</v>
          </cell>
          <cell r="U236">
            <v>3.2436454009376883</v>
          </cell>
          <cell r="V236">
            <v>3.0891860961311317</v>
          </cell>
          <cell r="W236">
            <v>2.9347267913245751</v>
          </cell>
          <cell r="X236">
            <v>2.7802674865180186</v>
          </cell>
          <cell r="Y236">
            <v>2.625808181711462</v>
          </cell>
          <cell r="Z236">
            <v>2.4713488769049055</v>
          </cell>
          <cell r="AA236">
            <v>2.3168895720983489</v>
          </cell>
          <cell r="AB236">
            <v>2.1624302672917923</v>
          </cell>
          <cell r="AC236">
            <v>2.0079709624852358</v>
          </cell>
          <cell r="AD236">
            <v>1.853511657678679</v>
          </cell>
          <cell r="AE236">
            <v>1.5445930480655659</v>
          </cell>
          <cell r="AF236">
            <v>1.2356744384524527</v>
          </cell>
          <cell r="AG236">
            <v>0.9267558288393396</v>
          </cell>
          <cell r="AH236">
            <v>0.61783721922622648</v>
          </cell>
          <cell r="AI236">
            <v>0.30891860961311329</v>
          </cell>
          <cell r="AJ236">
            <v>0</v>
          </cell>
        </row>
        <row r="237">
          <cell r="D237" t="str">
            <v>LothianRespiratory Medicine</v>
          </cell>
          <cell r="E237" t="str">
            <v>S. Respiratory Medicine</v>
          </cell>
          <cell r="F237">
            <v>1.0031616982836495</v>
          </cell>
          <cell r="G237">
            <v>0.98134861201596801</v>
          </cell>
          <cell r="H237">
            <v>0.95953552574828649</v>
          </cell>
          <cell r="I237">
            <v>0.93772243948060496</v>
          </cell>
          <cell r="J237">
            <v>0.91590935321292344</v>
          </cell>
          <cell r="K237">
            <v>0.89409626694524191</v>
          </cell>
          <cell r="L237">
            <v>0.87228318067756039</v>
          </cell>
          <cell r="M237">
            <v>0.85047009440987886</v>
          </cell>
          <cell r="N237">
            <v>0.82865700814219734</v>
          </cell>
          <cell r="O237">
            <v>0.80684392187451581</v>
          </cell>
          <cell r="P237">
            <v>0.78503083560683429</v>
          </cell>
          <cell r="Q237">
            <v>0.76321774933915276</v>
          </cell>
          <cell r="R237">
            <v>0.74140466307147168</v>
          </cell>
          <cell r="S237">
            <v>0.71051280211016032</v>
          </cell>
          <cell r="T237">
            <v>0.67962094114884897</v>
          </cell>
          <cell r="U237">
            <v>0.64872908018753761</v>
          </cell>
          <cell r="V237">
            <v>0.61783721922622625</v>
          </cell>
          <cell r="W237">
            <v>0.5869453582649149</v>
          </cell>
          <cell r="X237">
            <v>0.55605349730360354</v>
          </cell>
          <cell r="Y237">
            <v>0.52516163634229218</v>
          </cell>
          <cell r="Z237">
            <v>0.49426977538098088</v>
          </cell>
          <cell r="AA237">
            <v>0.46337791441966958</v>
          </cell>
          <cell r="AB237">
            <v>0.43248605345835828</v>
          </cell>
          <cell r="AC237">
            <v>0.40159419249704698</v>
          </cell>
          <cell r="AD237">
            <v>0.37070233153573584</v>
          </cell>
          <cell r="AE237">
            <v>0.30891860961311318</v>
          </cell>
          <cell r="AF237">
            <v>0.24713488769049055</v>
          </cell>
          <cell r="AG237">
            <v>0.18535116576786792</v>
          </cell>
          <cell r="AH237">
            <v>0.12356744384524529</v>
          </cell>
          <cell r="AI237">
            <v>6.1783721922622652E-2</v>
          </cell>
          <cell r="AJ237">
            <v>0</v>
          </cell>
        </row>
        <row r="238">
          <cell r="D238" t="str">
            <v>LothianRestorative Dentistry</v>
          </cell>
          <cell r="E238" t="str">
            <v>T. Restorative Dentistry</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row>
        <row r="239">
          <cell r="D239" t="str">
            <v>LothianRheumatology</v>
          </cell>
          <cell r="E239" t="str">
            <v>U. Rheumatology</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row>
        <row r="240">
          <cell r="D240" t="str">
            <v>LothianTrauma &amp; Orthopaedics</v>
          </cell>
          <cell r="E240" t="str">
            <v>V. Trauma &amp; Orthopaedics</v>
          </cell>
          <cell r="F240">
            <v>728.29539295392954</v>
          </cell>
          <cell r="G240">
            <v>712.45909232359281</v>
          </cell>
          <cell r="H240">
            <v>696.62279169325609</v>
          </cell>
          <cell r="I240">
            <v>680.78649106291937</v>
          </cell>
          <cell r="J240">
            <v>664.95019043258264</v>
          </cell>
          <cell r="K240">
            <v>649.11388980224592</v>
          </cell>
          <cell r="L240">
            <v>633.2775891719092</v>
          </cell>
          <cell r="M240">
            <v>617.44128854157248</v>
          </cell>
          <cell r="N240">
            <v>601.60498791123575</v>
          </cell>
          <cell r="O240">
            <v>585.76868728089903</v>
          </cell>
          <cell r="P240">
            <v>569.93238665056231</v>
          </cell>
          <cell r="Q240">
            <v>554.09608602022558</v>
          </cell>
          <cell r="R240">
            <v>538.25978538988841</v>
          </cell>
          <cell r="S240">
            <v>515.83229433197641</v>
          </cell>
          <cell r="T240">
            <v>493.40480327406442</v>
          </cell>
          <cell r="U240">
            <v>470.97731221615243</v>
          </cell>
          <cell r="V240">
            <v>448.54982115824043</v>
          </cell>
          <cell r="W240">
            <v>426.12233010032844</v>
          </cell>
          <cell r="X240">
            <v>403.69483904241645</v>
          </cell>
          <cell r="Y240">
            <v>381.26734798450445</v>
          </cell>
          <cell r="Z240">
            <v>358.83985692659246</v>
          </cell>
          <cell r="AA240">
            <v>336.41236586868047</v>
          </cell>
          <cell r="AB240">
            <v>313.98487481076847</v>
          </cell>
          <cell r="AC240">
            <v>291.55738375285648</v>
          </cell>
          <cell r="AD240">
            <v>269.1298926949442</v>
          </cell>
          <cell r="AE240">
            <v>224.27491057912016</v>
          </cell>
          <cell r="AF240">
            <v>179.41992846329612</v>
          </cell>
          <cell r="AG240">
            <v>134.56494634747207</v>
          </cell>
          <cell r="AH240">
            <v>89.70996423164803</v>
          </cell>
          <cell r="AI240">
            <v>44.854982115823994</v>
          </cell>
          <cell r="AJ240">
            <v>0</v>
          </cell>
        </row>
        <row r="241">
          <cell r="D241" t="str">
            <v>LothianUrology</v>
          </cell>
          <cell r="E241" t="str">
            <v>W. Urology</v>
          </cell>
          <cell r="F241">
            <v>437.37850045167119</v>
          </cell>
          <cell r="G241">
            <v>427.86799483896203</v>
          </cell>
          <cell r="H241">
            <v>418.35748922625288</v>
          </cell>
          <cell r="I241">
            <v>408.84698361354373</v>
          </cell>
          <cell r="J241">
            <v>399.33647800083457</v>
          </cell>
          <cell r="K241">
            <v>389.82597238812542</v>
          </cell>
          <cell r="L241">
            <v>380.31546677541627</v>
          </cell>
          <cell r="M241">
            <v>370.80496116270712</v>
          </cell>
          <cell r="N241">
            <v>361.29445554999796</v>
          </cell>
          <cell r="O241">
            <v>351.78394993728881</v>
          </cell>
          <cell r="P241">
            <v>342.27344432457966</v>
          </cell>
          <cell r="Q241">
            <v>332.7629387118705</v>
          </cell>
          <cell r="R241">
            <v>323.25243309916164</v>
          </cell>
          <cell r="S241">
            <v>309.78358172002993</v>
          </cell>
          <cell r="T241">
            <v>296.31473034089822</v>
          </cell>
          <cell r="U241">
            <v>282.84587896176652</v>
          </cell>
          <cell r="V241">
            <v>269.37702758263481</v>
          </cell>
          <cell r="W241">
            <v>255.90817620350307</v>
          </cell>
          <cell r="X241">
            <v>242.43932482437134</v>
          </cell>
          <cell r="Y241">
            <v>228.97047344523961</v>
          </cell>
          <cell r="Z241">
            <v>215.50162206610787</v>
          </cell>
          <cell r="AA241">
            <v>202.03277068697614</v>
          </cell>
          <cell r="AB241">
            <v>188.5639193078444</v>
          </cell>
          <cell r="AC241">
            <v>175.09506792871267</v>
          </cell>
          <cell r="AD241">
            <v>161.62621654958082</v>
          </cell>
          <cell r="AE241">
            <v>134.68851379131735</v>
          </cell>
          <cell r="AF241">
            <v>107.75081103305388</v>
          </cell>
          <cell r="AG241">
            <v>80.813108274790409</v>
          </cell>
          <cell r="AH241">
            <v>53.875405516526939</v>
          </cell>
          <cell r="AI241">
            <v>26.93770275826347</v>
          </cell>
          <cell r="AJ241">
            <v>0</v>
          </cell>
        </row>
        <row r="242">
          <cell r="D242" t="str">
            <v>LothianOther specialties</v>
          </cell>
          <cell r="E242" t="str">
            <v>X. Other specialties</v>
          </cell>
          <cell r="F242">
            <v>109.3446251129178</v>
          </cell>
          <cell r="G242">
            <v>106.96699870974051</v>
          </cell>
          <cell r="H242">
            <v>104.58937230656322</v>
          </cell>
          <cell r="I242">
            <v>102.21174590338593</v>
          </cell>
          <cell r="J242">
            <v>99.834119500208644</v>
          </cell>
          <cell r="K242">
            <v>97.456493097031355</v>
          </cell>
          <cell r="L242">
            <v>95.078866693854067</v>
          </cell>
          <cell r="M242">
            <v>92.701240290676779</v>
          </cell>
          <cell r="N242">
            <v>90.323613887499491</v>
          </cell>
          <cell r="O242">
            <v>87.945987484322202</v>
          </cell>
          <cell r="P242">
            <v>85.568361081144914</v>
          </cell>
          <cell r="Q242">
            <v>83.190734677967626</v>
          </cell>
          <cell r="R242">
            <v>80.813108274790409</v>
          </cell>
          <cell r="S242">
            <v>77.445895430007482</v>
          </cell>
          <cell r="T242">
            <v>74.078682585224556</v>
          </cell>
          <cell r="U242">
            <v>70.711469740441629</v>
          </cell>
          <cell r="V242">
            <v>67.344256895658702</v>
          </cell>
          <cell r="W242">
            <v>63.977044050875769</v>
          </cell>
          <cell r="X242">
            <v>60.609831206092835</v>
          </cell>
          <cell r="Y242">
            <v>57.242618361309901</v>
          </cell>
          <cell r="Z242">
            <v>53.875405516526968</v>
          </cell>
          <cell r="AA242">
            <v>50.508192671744034</v>
          </cell>
          <cell r="AB242">
            <v>47.1409798269611</v>
          </cell>
          <cell r="AC242">
            <v>43.773766982178167</v>
          </cell>
          <cell r="AD242">
            <v>40.406554137395204</v>
          </cell>
          <cell r="AE242">
            <v>33.672128447829337</v>
          </cell>
          <cell r="AF242">
            <v>26.93770275826347</v>
          </cell>
          <cell r="AG242">
            <v>20.203277068697602</v>
          </cell>
          <cell r="AH242">
            <v>13.468851379131735</v>
          </cell>
          <cell r="AI242">
            <v>6.7344256895658674</v>
          </cell>
          <cell r="AJ242">
            <v>0</v>
          </cell>
        </row>
        <row r="243">
          <cell r="D243" t="str">
            <v>OrkneyAll specialties</v>
          </cell>
          <cell r="E243" t="str">
            <v>A. All specialties</v>
          </cell>
          <cell r="F243">
            <v>11</v>
          </cell>
          <cell r="G243">
            <v>10.760812290426333</v>
          </cell>
          <cell r="H243">
            <v>10.521624580852666</v>
          </cell>
          <cell r="I243">
            <v>10.282436871279</v>
          </cell>
          <cell r="J243">
            <v>10.043249161705333</v>
          </cell>
          <cell r="K243">
            <v>9.8040614521316662</v>
          </cell>
          <cell r="L243">
            <v>9.5648737425579995</v>
          </cell>
          <cell r="M243">
            <v>9.3256860329843327</v>
          </cell>
          <cell r="N243">
            <v>9.086498323410666</v>
          </cell>
          <cell r="O243">
            <v>8.8473106138369992</v>
          </cell>
          <cell r="P243">
            <v>8.6081229042633325</v>
          </cell>
          <cell r="Q243">
            <v>8.3689351946896657</v>
          </cell>
          <cell r="R243">
            <v>8.1297474851159919</v>
          </cell>
          <cell r="S243">
            <v>7.7910080065694922</v>
          </cell>
          <cell r="T243">
            <v>7.4522685280229926</v>
          </cell>
          <cell r="U243">
            <v>7.1135290494764929</v>
          </cell>
          <cell r="V243">
            <v>6.7747895709299932</v>
          </cell>
          <cell r="W243">
            <v>6.4360500923834936</v>
          </cell>
          <cell r="X243">
            <v>6.0973106138369939</v>
          </cell>
          <cell r="Y243">
            <v>5.7585711352904942</v>
          </cell>
          <cell r="Z243">
            <v>5.4198316567439946</v>
          </cell>
          <cell r="AA243">
            <v>5.0810921781974949</v>
          </cell>
          <cell r="AB243">
            <v>4.7423526996509953</v>
          </cell>
          <cell r="AC243">
            <v>4.4036132211044956</v>
          </cell>
          <cell r="AD243">
            <v>4.0648737425579959</v>
          </cell>
          <cell r="AE243">
            <v>3.3873947854649966</v>
          </cell>
          <cell r="AF243">
            <v>2.7099158283719973</v>
          </cell>
          <cell r="AG243">
            <v>2.032436871278998</v>
          </cell>
          <cell r="AH243">
            <v>1.3549579141859986</v>
          </cell>
          <cell r="AI243">
            <v>0.67747895709299932</v>
          </cell>
          <cell r="AJ243">
            <v>0</v>
          </cell>
        </row>
        <row r="244">
          <cell r="D244" t="str">
            <v>OrkneyAnaesthetics</v>
          </cell>
          <cell r="E244" t="str">
            <v>B. Anaesthetics</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row>
        <row r="245">
          <cell r="D245" t="str">
            <v>OrkneyCardiology</v>
          </cell>
          <cell r="E245" t="str">
            <v>C. Cardiology</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row>
        <row r="246">
          <cell r="D246" t="str">
            <v>OrkneyDermatology</v>
          </cell>
          <cell r="E246" t="str">
            <v>D. Dermatology</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row>
        <row r="247">
          <cell r="D247" t="str">
            <v>OrkneyDiabetes/Endocrinology</v>
          </cell>
          <cell r="E247" t="str">
            <v>E. Diabetes/Endocrinology</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row>
        <row r="248">
          <cell r="D248" t="str">
            <v>OrkneyENT</v>
          </cell>
          <cell r="E248" t="str">
            <v>F. ENT</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row>
        <row r="249">
          <cell r="D249" t="str">
            <v>OrkneyGastroenterology</v>
          </cell>
          <cell r="E249" t="str">
            <v>G. Gastroenterology</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row>
        <row r="250">
          <cell r="D250" t="str">
            <v>OrkneyGeneral Medicine</v>
          </cell>
          <cell r="E250" t="str">
            <v>H. General Medicine</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row>
        <row r="251">
          <cell r="D251" t="str">
            <v>OrkneyGeneral Surgery (inc Vascular)</v>
          </cell>
          <cell r="E251" t="str">
            <v>I. General Surgery (inc Vascular)</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row>
        <row r="252">
          <cell r="D252" t="str">
            <v>OrkneyGynaecology</v>
          </cell>
          <cell r="E252" t="str">
            <v>J. Gynaecology</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row>
        <row r="253">
          <cell r="D253" t="str">
            <v>OrkneyNeurology</v>
          </cell>
          <cell r="E253" t="str">
            <v>K. Neurology</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row>
        <row r="254">
          <cell r="D254" t="str">
            <v>OrkneyNeurosurgery</v>
          </cell>
          <cell r="E254" t="str">
            <v>L. Neurosurgery</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row>
        <row r="255">
          <cell r="D255" t="str">
            <v>OrkneyOphthalmology</v>
          </cell>
          <cell r="E255" t="str">
            <v>M. Ophthalmology</v>
          </cell>
          <cell r="F255">
            <v>1</v>
          </cell>
          <cell r="G255">
            <v>0.97825566276603027</v>
          </cell>
          <cell r="H255">
            <v>0.95651132553206053</v>
          </cell>
          <cell r="I255">
            <v>0.9347669882980908</v>
          </cell>
          <cell r="J255">
            <v>0.91302265106412106</v>
          </cell>
          <cell r="K255">
            <v>0.89127831383015133</v>
          </cell>
          <cell r="L255">
            <v>0.86953397659618159</v>
          </cell>
          <cell r="M255">
            <v>0.84778963936221186</v>
          </cell>
          <cell r="N255">
            <v>0.82604530212824212</v>
          </cell>
          <cell r="O255">
            <v>0.80430096489427239</v>
          </cell>
          <cell r="P255">
            <v>0.78255662766030265</v>
          </cell>
          <cell r="Q255">
            <v>0.76081229042633292</v>
          </cell>
          <cell r="R255">
            <v>0.73906795319236296</v>
          </cell>
          <cell r="S255">
            <v>0.70827345514268114</v>
          </cell>
          <cell r="T255">
            <v>0.67747895709299932</v>
          </cell>
          <cell r="U255">
            <v>0.64668445904331751</v>
          </cell>
          <cell r="V255">
            <v>0.61588996099363569</v>
          </cell>
          <cell r="W255">
            <v>0.58509546294395387</v>
          </cell>
          <cell r="X255">
            <v>0.55430096489427205</v>
          </cell>
          <cell r="Y255">
            <v>0.52350646684459023</v>
          </cell>
          <cell r="Z255">
            <v>0.49271196879490842</v>
          </cell>
          <cell r="AA255">
            <v>0.4619174707452266</v>
          </cell>
          <cell r="AB255">
            <v>0.43112297269554478</v>
          </cell>
          <cell r="AC255">
            <v>0.40032847464586296</v>
          </cell>
          <cell r="AD255">
            <v>0.36953397659618148</v>
          </cell>
          <cell r="AE255">
            <v>0.3079449804968179</v>
          </cell>
          <cell r="AF255">
            <v>0.24635598439745432</v>
          </cell>
          <cell r="AG255">
            <v>0.18476698829809074</v>
          </cell>
          <cell r="AH255">
            <v>0.12317799219872716</v>
          </cell>
          <cell r="AI255">
            <v>6.158899609936358E-2</v>
          </cell>
          <cell r="AJ255">
            <v>0</v>
          </cell>
        </row>
        <row r="256">
          <cell r="D256" t="str">
            <v>OrkneyOral &amp; Maxillofacial Surgery</v>
          </cell>
          <cell r="E256" t="str">
            <v>N. Oral &amp; Maxillofacial Surgery</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row>
        <row r="257">
          <cell r="D257" t="str">
            <v>OrkneyOral Surgery</v>
          </cell>
          <cell r="E257" t="str">
            <v>O. Oral Surgery</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row>
        <row r="258">
          <cell r="D258" t="str">
            <v>OrkneyOrthodontics</v>
          </cell>
          <cell r="E258" t="str">
            <v>P. Orthodontics</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row>
        <row r="259">
          <cell r="D259" t="str">
            <v>OrkneyPain Management</v>
          </cell>
          <cell r="E259" t="str">
            <v>Q. Pain Management</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row>
        <row r="260">
          <cell r="D260" t="str">
            <v>OrkneyPlastic Surgery</v>
          </cell>
          <cell r="E260" t="str">
            <v>R. Plastic Surgery</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row>
        <row r="261">
          <cell r="D261" t="str">
            <v>OrkneyRespiratory Medicine</v>
          </cell>
          <cell r="E261" t="str">
            <v>S. Respiratory Medicine</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row>
        <row r="262">
          <cell r="D262" t="str">
            <v>OrkneyRestorative Dentistry</v>
          </cell>
          <cell r="E262" t="str">
            <v>T. Restorative Dentistry</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row>
        <row r="263">
          <cell r="D263" t="str">
            <v>OrkneyRheumatology</v>
          </cell>
          <cell r="E263" t="str">
            <v>U. Rheumatology</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row>
        <row r="264">
          <cell r="D264" t="str">
            <v>OrkneyTrauma &amp; Orthopaedics</v>
          </cell>
          <cell r="E264" t="str">
            <v>V. Trauma &amp; Orthopaedics</v>
          </cell>
          <cell r="F264">
            <v>10</v>
          </cell>
          <cell r="G264">
            <v>9.782556627660302</v>
          </cell>
          <cell r="H264">
            <v>9.565113255320604</v>
          </cell>
          <cell r="I264">
            <v>9.347669882980906</v>
          </cell>
          <cell r="J264">
            <v>9.1302265106412079</v>
          </cell>
          <cell r="K264">
            <v>8.9127831383015099</v>
          </cell>
          <cell r="L264">
            <v>8.6953397659618119</v>
          </cell>
          <cell r="M264">
            <v>8.4778963936221139</v>
          </cell>
          <cell r="N264">
            <v>8.2604530212824159</v>
          </cell>
          <cell r="O264">
            <v>8.0430096489427179</v>
          </cell>
          <cell r="P264">
            <v>7.8255662766030198</v>
          </cell>
          <cell r="Q264">
            <v>7.6081229042633218</v>
          </cell>
          <cell r="R264">
            <v>7.3906795319236291</v>
          </cell>
          <cell r="S264">
            <v>7.0827345514268112</v>
          </cell>
          <cell r="T264">
            <v>6.7747895709299932</v>
          </cell>
          <cell r="U264">
            <v>6.4668445904331753</v>
          </cell>
          <cell r="V264">
            <v>6.1588996099363573</v>
          </cell>
          <cell r="W264">
            <v>5.8509546294395394</v>
          </cell>
          <cell r="X264">
            <v>5.5430096489427214</v>
          </cell>
          <cell r="Y264">
            <v>5.2350646684459035</v>
          </cell>
          <cell r="Z264">
            <v>4.9271196879490855</v>
          </cell>
          <cell r="AA264">
            <v>4.6191747074522675</v>
          </cell>
          <cell r="AB264">
            <v>4.3112297269554496</v>
          </cell>
          <cell r="AC264">
            <v>4.0032847464586316</v>
          </cell>
          <cell r="AD264">
            <v>3.6953397659618146</v>
          </cell>
          <cell r="AE264">
            <v>3.0794498049681787</v>
          </cell>
          <cell r="AF264">
            <v>2.4635598439745428</v>
          </cell>
          <cell r="AG264">
            <v>1.8476698829809068</v>
          </cell>
          <cell r="AH264">
            <v>1.2317799219872709</v>
          </cell>
          <cell r="AI264">
            <v>0.61588996099363513</v>
          </cell>
          <cell r="AJ264">
            <v>0</v>
          </cell>
        </row>
        <row r="265">
          <cell r="D265" t="str">
            <v>OrkneyUrology</v>
          </cell>
          <cell r="E265" t="str">
            <v>W. Urology</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row>
        <row r="266">
          <cell r="D266" t="str">
            <v>OrkneyOther specialties</v>
          </cell>
          <cell r="E266" t="str">
            <v>X. Other specialties</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row>
        <row r="267">
          <cell r="D267" t="str">
            <v>ShetlandAll specialties</v>
          </cell>
          <cell r="E267" t="str">
            <v>A. All specialties</v>
          </cell>
          <cell r="F267">
            <v>43</v>
          </cell>
          <cell r="G267">
            <v>42.064993498939302</v>
          </cell>
          <cell r="H267">
            <v>41.129986997878603</v>
          </cell>
          <cell r="I267">
            <v>40.194980496817905</v>
          </cell>
          <cell r="J267">
            <v>39.259973995757207</v>
          </cell>
          <cell r="K267">
            <v>38.324967494696509</v>
          </cell>
          <cell r="L267">
            <v>37.38996099363581</v>
          </cell>
          <cell r="M267">
            <v>36.454954492575112</v>
          </cell>
          <cell r="N267">
            <v>35.519947991514414</v>
          </cell>
          <cell r="O267">
            <v>34.584941490453716</v>
          </cell>
          <cell r="P267">
            <v>33.649934989393017</v>
          </cell>
          <cell r="Q267">
            <v>32.714928488332319</v>
          </cell>
          <cell r="R267">
            <v>31.779921987271607</v>
          </cell>
          <cell r="S267">
            <v>30.455758571135291</v>
          </cell>
          <cell r="T267">
            <v>29.131595154998976</v>
          </cell>
          <cell r="U267">
            <v>27.807431738862661</v>
          </cell>
          <cell r="V267">
            <v>26.483268322726346</v>
          </cell>
          <cell r="W267">
            <v>25.159104906590031</v>
          </cell>
          <cell r="X267">
            <v>23.834941490453716</v>
          </cell>
          <cell r="Y267">
            <v>22.5107780743174</v>
          </cell>
          <cell r="Z267">
            <v>21.186614658181085</v>
          </cell>
          <cell r="AA267">
            <v>19.86245124204477</v>
          </cell>
          <cell r="AB267">
            <v>18.538287825908455</v>
          </cell>
          <cell r="AC267">
            <v>17.21412440977214</v>
          </cell>
          <cell r="AD267">
            <v>15.889960993635803</v>
          </cell>
          <cell r="AE267">
            <v>13.241634161363169</v>
          </cell>
          <cell r="AF267">
            <v>10.593307329090536</v>
          </cell>
          <cell r="AG267">
            <v>7.9449804968179016</v>
          </cell>
          <cell r="AH267">
            <v>5.2966536645452678</v>
          </cell>
          <cell r="AI267">
            <v>2.6483268322726339</v>
          </cell>
          <cell r="AJ267">
            <v>0</v>
          </cell>
        </row>
        <row r="268">
          <cell r="D268" t="str">
            <v>ShetlandAnaesthetics</v>
          </cell>
          <cell r="E268" t="str">
            <v>B. Anaesthetics</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row>
        <row r="269">
          <cell r="D269" t="str">
            <v>ShetlandCardiology</v>
          </cell>
          <cell r="E269" t="str">
            <v>C. Cardiology</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row>
        <row r="270">
          <cell r="D270" t="str">
            <v>ShetlandDermatology</v>
          </cell>
          <cell r="E270" t="str">
            <v>D. Dermatology</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row>
        <row r="271">
          <cell r="D271" t="str">
            <v>ShetlandDiabetes/Endocrinology</v>
          </cell>
          <cell r="E271" t="str">
            <v>E. Diabetes/Endocrinology</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row>
        <row r="272">
          <cell r="D272" t="str">
            <v>ShetlandENT</v>
          </cell>
          <cell r="E272" t="str">
            <v>F. ENT</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row>
        <row r="273">
          <cell r="D273" t="str">
            <v>ShetlandGastroenterology</v>
          </cell>
          <cell r="E273" t="str">
            <v>G. Gastroenterology</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row>
        <row r="274">
          <cell r="D274" t="str">
            <v>ShetlandGeneral Medicine</v>
          </cell>
          <cell r="E274" t="str">
            <v>H. General Medicine</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row>
        <row r="275">
          <cell r="D275" t="str">
            <v>ShetlandGeneral Surgery (inc Vascular)</v>
          </cell>
          <cell r="E275" t="str">
            <v>I. General Surgery (inc Vascular)</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row>
        <row r="276">
          <cell r="D276" t="str">
            <v>ShetlandGynaecology</v>
          </cell>
          <cell r="E276" t="str">
            <v>J. Gynaecology</v>
          </cell>
          <cell r="F276">
            <v>8</v>
          </cell>
          <cell r="G276">
            <v>7.8260453021282421</v>
          </cell>
          <cell r="H276">
            <v>7.6520906042564842</v>
          </cell>
          <cell r="I276">
            <v>7.4781359063847264</v>
          </cell>
          <cell r="J276">
            <v>7.3041812085129685</v>
          </cell>
          <cell r="K276">
            <v>7.1302265106412106</v>
          </cell>
          <cell r="L276">
            <v>6.9562718127694527</v>
          </cell>
          <cell r="M276">
            <v>6.7823171148976948</v>
          </cell>
          <cell r="N276">
            <v>6.608362417025937</v>
          </cell>
          <cell r="O276">
            <v>6.4344077191541791</v>
          </cell>
          <cell r="P276">
            <v>6.2604530212824212</v>
          </cell>
          <cell r="Q276">
            <v>6.0864983234106633</v>
          </cell>
          <cell r="R276">
            <v>5.9125436255389037</v>
          </cell>
          <cell r="S276">
            <v>5.6661876411414491</v>
          </cell>
          <cell r="T276">
            <v>5.4198316567439946</v>
          </cell>
          <cell r="U276">
            <v>5.17347567234654</v>
          </cell>
          <cell r="V276">
            <v>4.9271196879490855</v>
          </cell>
          <cell r="W276">
            <v>4.680763703551631</v>
          </cell>
          <cell r="X276">
            <v>4.4344077191541764</v>
          </cell>
          <cell r="Y276">
            <v>4.1880517347567219</v>
          </cell>
          <cell r="Z276">
            <v>3.9416957503592673</v>
          </cell>
          <cell r="AA276">
            <v>3.6953397659618128</v>
          </cell>
          <cell r="AB276">
            <v>3.4489837815643583</v>
          </cell>
          <cell r="AC276">
            <v>3.2026277971669037</v>
          </cell>
          <cell r="AD276">
            <v>2.9562718127694518</v>
          </cell>
          <cell r="AE276">
            <v>2.4635598439745432</v>
          </cell>
          <cell r="AF276">
            <v>1.9708478751796346</v>
          </cell>
          <cell r="AG276">
            <v>1.4781359063847259</v>
          </cell>
          <cell r="AH276">
            <v>0.98542393758981728</v>
          </cell>
          <cell r="AI276">
            <v>0.49271196879490864</v>
          </cell>
          <cell r="AJ276">
            <v>0</v>
          </cell>
        </row>
        <row r="277">
          <cell r="D277" t="str">
            <v>ShetlandNeurology</v>
          </cell>
          <cell r="E277" t="str">
            <v>K. Neurology</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row>
        <row r="278">
          <cell r="D278" t="str">
            <v>ShetlandNeurosurgery</v>
          </cell>
          <cell r="E278" t="str">
            <v>L. Neurosurgery</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row>
        <row r="279">
          <cell r="D279" t="str">
            <v>ShetlandOphthalmology</v>
          </cell>
          <cell r="E279" t="str">
            <v>M. Ophthalmology</v>
          </cell>
          <cell r="F279">
            <v>34</v>
          </cell>
          <cell r="G279">
            <v>33.260692534045027</v>
          </cell>
          <cell r="H279">
            <v>32.521385068090055</v>
          </cell>
          <cell r="I279">
            <v>31.782077602135082</v>
          </cell>
          <cell r="J279">
            <v>31.04277013618011</v>
          </cell>
          <cell r="K279">
            <v>30.303462670225137</v>
          </cell>
          <cell r="L279">
            <v>29.564155204270165</v>
          </cell>
          <cell r="M279">
            <v>28.824847738315192</v>
          </cell>
          <cell r="N279">
            <v>28.08554027236022</v>
          </cell>
          <cell r="O279">
            <v>27.346232806405247</v>
          </cell>
          <cell r="P279">
            <v>26.606925340450275</v>
          </cell>
          <cell r="Q279">
            <v>25.867617874495302</v>
          </cell>
          <cell r="R279">
            <v>25.12831040854034</v>
          </cell>
          <cell r="S279">
            <v>24.081297474851159</v>
          </cell>
          <cell r="T279">
            <v>23.034284541161977</v>
          </cell>
          <cell r="U279">
            <v>21.987271607472795</v>
          </cell>
          <cell r="V279">
            <v>20.940258673783614</v>
          </cell>
          <cell r="W279">
            <v>19.893245740094432</v>
          </cell>
          <cell r="X279">
            <v>18.846232806405251</v>
          </cell>
          <cell r="Y279">
            <v>17.799219872716069</v>
          </cell>
          <cell r="Z279">
            <v>16.752206939026888</v>
          </cell>
          <cell r="AA279">
            <v>15.705194005337706</v>
          </cell>
          <cell r="AB279">
            <v>14.658181071648524</v>
          </cell>
          <cell r="AC279">
            <v>13.611168137959343</v>
          </cell>
          <cell r="AD279">
            <v>12.56415520427017</v>
          </cell>
          <cell r="AE279">
            <v>10.470129336891809</v>
          </cell>
          <cell r="AF279">
            <v>8.3761034695134473</v>
          </cell>
          <cell r="AG279">
            <v>6.2820776021350859</v>
          </cell>
          <cell r="AH279">
            <v>4.1880517347567245</v>
          </cell>
          <cell r="AI279">
            <v>2.0940258673783627</v>
          </cell>
          <cell r="AJ279">
            <v>0</v>
          </cell>
        </row>
        <row r="280">
          <cell r="D280" t="str">
            <v>ShetlandOral &amp; Maxillofacial Surgery</v>
          </cell>
          <cell r="E280" t="str">
            <v>N. Oral &amp; Maxillofacial Surgery</v>
          </cell>
          <cell r="F280">
            <v>1</v>
          </cell>
          <cell r="G280">
            <v>0.97825566276603027</v>
          </cell>
          <cell r="H280">
            <v>0.95651132553206053</v>
          </cell>
          <cell r="I280">
            <v>0.9347669882980908</v>
          </cell>
          <cell r="J280">
            <v>0.91302265106412106</v>
          </cell>
          <cell r="K280">
            <v>0.89127831383015133</v>
          </cell>
          <cell r="L280">
            <v>0.86953397659618159</v>
          </cell>
          <cell r="M280">
            <v>0.84778963936221186</v>
          </cell>
          <cell r="N280">
            <v>0.82604530212824212</v>
          </cell>
          <cell r="O280">
            <v>0.80430096489427239</v>
          </cell>
          <cell r="P280">
            <v>0.78255662766030265</v>
          </cell>
          <cell r="Q280">
            <v>0.76081229042633292</v>
          </cell>
          <cell r="R280">
            <v>0.73906795319236296</v>
          </cell>
          <cell r="S280">
            <v>0.70827345514268114</v>
          </cell>
          <cell r="T280">
            <v>0.67747895709299932</v>
          </cell>
          <cell r="U280">
            <v>0.64668445904331751</v>
          </cell>
          <cell r="V280">
            <v>0.61588996099363569</v>
          </cell>
          <cell r="W280">
            <v>0.58509546294395387</v>
          </cell>
          <cell r="X280">
            <v>0.55430096489427205</v>
          </cell>
          <cell r="Y280">
            <v>0.52350646684459023</v>
          </cell>
          <cell r="Z280">
            <v>0.49271196879490842</v>
          </cell>
          <cell r="AA280">
            <v>0.4619174707452266</v>
          </cell>
          <cell r="AB280">
            <v>0.43112297269554478</v>
          </cell>
          <cell r="AC280">
            <v>0.40032847464586296</v>
          </cell>
          <cell r="AD280">
            <v>0.36953397659618148</v>
          </cell>
          <cell r="AE280">
            <v>0.3079449804968179</v>
          </cell>
          <cell r="AF280">
            <v>0.24635598439745432</v>
          </cell>
          <cell r="AG280">
            <v>0.18476698829809074</v>
          </cell>
          <cell r="AH280">
            <v>0.12317799219872716</v>
          </cell>
          <cell r="AI280">
            <v>6.158899609936358E-2</v>
          </cell>
          <cell r="AJ280">
            <v>0</v>
          </cell>
        </row>
        <row r="281">
          <cell r="D281" t="str">
            <v>ShetlandOral Surgery</v>
          </cell>
          <cell r="E281" t="str">
            <v>O. Oral Surgery</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row>
        <row r="282">
          <cell r="D282" t="str">
            <v>ShetlandOrthodontics</v>
          </cell>
          <cell r="E282" t="str">
            <v>P. Orthodontics</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row>
        <row r="283">
          <cell r="D283" t="str">
            <v>ShetlandPain Management</v>
          </cell>
          <cell r="E283" t="str">
            <v>Q. Pain Management</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row>
        <row r="284">
          <cell r="D284" t="str">
            <v>ShetlandPlastic Surgery</v>
          </cell>
          <cell r="E284" t="str">
            <v>R. Plastic Surgery</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row>
        <row r="285">
          <cell r="D285" t="str">
            <v>ShetlandRespiratory Medicine</v>
          </cell>
          <cell r="E285" t="str">
            <v>S. Respiratory Medicine</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row>
        <row r="286">
          <cell r="D286" t="str">
            <v>ShetlandRestorative Dentistry</v>
          </cell>
          <cell r="E286" t="str">
            <v>T. Restorative Dentistry</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row>
        <row r="287">
          <cell r="D287" t="str">
            <v>ShetlandRheumatology</v>
          </cell>
          <cell r="E287" t="str">
            <v>U. Rheumatology</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row>
        <row r="288">
          <cell r="D288" t="str">
            <v>ShetlandTrauma &amp; Orthopaedics</v>
          </cell>
          <cell r="E288" t="str">
            <v>V. Trauma &amp; Orthopaedics</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row>
        <row r="289">
          <cell r="D289" t="str">
            <v>ShetlandUrology</v>
          </cell>
          <cell r="E289" t="str">
            <v>W. Urology</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row>
        <row r="290">
          <cell r="D290" t="str">
            <v>ShetlandOther specialties</v>
          </cell>
          <cell r="E290" t="str">
            <v>X. Other specialties</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row>
        <row r="291">
          <cell r="D291" t="str">
            <v>TaysideAll specialties</v>
          </cell>
          <cell r="E291" t="str">
            <v>A. All specialties</v>
          </cell>
          <cell r="F291">
            <v>2732</v>
          </cell>
          <cell r="G291">
            <v>2672.5944706767946</v>
          </cell>
          <cell r="H291">
            <v>2613.1889413535891</v>
          </cell>
          <cell r="I291">
            <v>2553.7834120303837</v>
          </cell>
          <cell r="J291">
            <v>2494.3778827071783</v>
          </cell>
          <cell r="K291">
            <v>2434.9723533839729</v>
          </cell>
          <cell r="L291">
            <v>2375.5668240607674</v>
          </cell>
          <cell r="M291">
            <v>2316.161294737562</v>
          </cell>
          <cell r="N291">
            <v>2256.7557654143566</v>
          </cell>
          <cell r="O291">
            <v>2197.3502360911511</v>
          </cell>
          <cell r="P291">
            <v>2137.9447067679457</v>
          </cell>
          <cell r="Q291">
            <v>2078.5391774447403</v>
          </cell>
          <cell r="R291">
            <v>2019.1336481215355</v>
          </cell>
          <cell r="S291">
            <v>1935.003079449805</v>
          </cell>
          <cell r="T291">
            <v>1850.8725107780745</v>
          </cell>
          <cell r="U291">
            <v>1766.7419421063439</v>
          </cell>
          <cell r="V291">
            <v>1682.6113734346134</v>
          </cell>
          <cell r="W291">
            <v>1598.4808047628828</v>
          </cell>
          <cell r="X291">
            <v>1514.3502360911523</v>
          </cell>
          <cell r="Y291">
            <v>1430.2196674194217</v>
          </cell>
          <cell r="Z291">
            <v>1346.0890987476912</v>
          </cell>
          <cell r="AA291">
            <v>1261.9585300759607</v>
          </cell>
          <cell r="AB291">
            <v>1177.8279614042301</v>
          </cell>
          <cell r="AC291">
            <v>1093.6973927324996</v>
          </cell>
          <cell r="AD291">
            <v>1009.5668240607678</v>
          </cell>
          <cell r="AE291">
            <v>841.30568671730646</v>
          </cell>
          <cell r="AF291">
            <v>673.04454937384514</v>
          </cell>
          <cell r="AG291">
            <v>504.78341203038383</v>
          </cell>
          <cell r="AH291">
            <v>336.52227468692251</v>
          </cell>
          <cell r="AI291">
            <v>168.26113734346123</v>
          </cell>
          <cell r="AJ291">
            <v>0</v>
          </cell>
        </row>
        <row r="292">
          <cell r="D292" t="str">
            <v>TaysideAnaesthetics</v>
          </cell>
          <cell r="E292" t="str">
            <v>B. Anaesthetics</v>
          </cell>
          <cell r="F292">
            <v>3</v>
          </cell>
          <cell r="G292">
            <v>2.9347669882980907</v>
          </cell>
          <cell r="H292">
            <v>2.8695339765961814</v>
          </cell>
          <cell r="I292">
            <v>2.8043009648942721</v>
          </cell>
          <cell r="J292">
            <v>2.7390679531923627</v>
          </cell>
          <cell r="K292">
            <v>2.6738349414904534</v>
          </cell>
          <cell r="L292">
            <v>2.6086019297885441</v>
          </cell>
          <cell r="M292">
            <v>2.5433689180866348</v>
          </cell>
          <cell r="N292">
            <v>2.4781359063847255</v>
          </cell>
          <cell r="O292">
            <v>2.4129028946828162</v>
          </cell>
          <cell r="P292">
            <v>2.3476698829809068</v>
          </cell>
          <cell r="Q292">
            <v>2.2824368712789975</v>
          </cell>
          <cell r="R292">
            <v>2.2172038595770891</v>
          </cell>
          <cell r="S292">
            <v>2.1248203654280435</v>
          </cell>
          <cell r="T292">
            <v>2.032436871278998</v>
          </cell>
          <cell r="U292">
            <v>1.9400533771299526</v>
          </cell>
          <cell r="V292">
            <v>1.8476698829809073</v>
          </cell>
          <cell r="W292">
            <v>1.7552863888318619</v>
          </cell>
          <cell r="X292">
            <v>1.6629028946828166</v>
          </cell>
          <cell r="Y292">
            <v>1.5705194005337713</v>
          </cell>
          <cell r="Z292">
            <v>1.4781359063847259</v>
          </cell>
          <cell r="AA292">
            <v>1.3857524122356806</v>
          </cell>
          <cell r="AB292">
            <v>1.2933689180866352</v>
          </cell>
          <cell r="AC292">
            <v>1.2009854239375899</v>
          </cell>
          <cell r="AD292">
            <v>1.1086019297885445</v>
          </cell>
          <cell r="AE292">
            <v>0.92383494149045375</v>
          </cell>
          <cell r="AF292">
            <v>0.73906795319236296</v>
          </cell>
          <cell r="AG292">
            <v>0.55430096489427216</v>
          </cell>
          <cell r="AH292">
            <v>0.36953397659618137</v>
          </cell>
          <cell r="AI292">
            <v>0.1847669882980906</v>
          </cell>
          <cell r="AJ292">
            <v>0</v>
          </cell>
        </row>
        <row r="293">
          <cell r="D293" t="str">
            <v>TaysideCardiology</v>
          </cell>
          <cell r="E293" t="str">
            <v>C. Cardiology</v>
          </cell>
          <cell r="F293">
            <v>11</v>
          </cell>
          <cell r="G293">
            <v>10.760812290426333</v>
          </cell>
          <cell r="H293">
            <v>10.521624580852666</v>
          </cell>
          <cell r="I293">
            <v>10.282436871279</v>
          </cell>
          <cell r="J293">
            <v>10.043249161705333</v>
          </cell>
          <cell r="K293">
            <v>9.8040614521316662</v>
          </cell>
          <cell r="L293">
            <v>9.5648737425579995</v>
          </cell>
          <cell r="M293">
            <v>9.3256860329843327</v>
          </cell>
          <cell r="N293">
            <v>9.086498323410666</v>
          </cell>
          <cell r="O293">
            <v>8.8473106138369992</v>
          </cell>
          <cell r="P293">
            <v>8.6081229042633325</v>
          </cell>
          <cell r="Q293">
            <v>8.3689351946896657</v>
          </cell>
          <cell r="R293">
            <v>8.1297474851159919</v>
          </cell>
          <cell r="S293">
            <v>7.7910080065694922</v>
          </cell>
          <cell r="T293">
            <v>7.4522685280229926</v>
          </cell>
          <cell r="U293">
            <v>7.1135290494764929</v>
          </cell>
          <cell r="V293">
            <v>6.7747895709299932</v>
          </cell>
          <cell r="W293">
            <v>6.4360500923834936</v>
          </cell>
          <cell r="X293">
            <v>6.0973106138369939</v>
          </cell>
          <cell r="Y293">
            <v>5.7585711352904942</v>
          </cell>
          <cell r="Z293">
            <v>5.4198316567439946</v>
          </cell>
          <cell r="AA293">
            <v>5.0810921781974949</v>
          </cell>
          <cell r="AB293">
            <v>4.7423526996509953</v>
          </cell>
          <cell r="AC293">
            <v>4.4036132211044956</v>
          </cell>
          <cell r="AD293">
            <v>4.0648737425579959</v>
          </cell>
          <cell r="AE293">
            <v>3.3873947854649966</v>
          </cell>
          <cell r="AF293">
            <v>2.7099158283719973</v>
          </cell>
          <cell r="AG293">
            <v>2.032436871278998</v>
          </cell>
          <cell r="AH293">
            <v>1.3549579141859986</v>
          </cell>
          <cell r="AI293">
            <v>0.67747895709299932</v>
          </cell>
          <cell r="AJ293">
            <v>0</v>
          </cell>
        </row>
        <row r="294">
          <cell r="D294" t="str">
            <v>TaysideDermatology</v>
          </cell>
          <cell r="E294" t="str">
            <v>D. Dermatology</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row>
        <row r="295">
          <cell r="D295" t="str">
            <v>TaysideDiabetes/Endocrinology</v>
          </cell>
          <cell r="E295" t="str">
            <v>E. Diabetes/Endocrinology</v>
          </cell>
          <cell r="F295">
            <v>6</v>
          </cell>
          <cell r="G295">
            <v>5.8695339765961814</v>
          </cell>
          <cell r="H295">
            <v>5.7390679531923627</v>
          </cell>
          <cell r="I295">
            <v>5.6086019297885441</v>
          </cell>
          <cell r="J295">
            <v>5.4781359063847255</v>
          </cell>
          <cell r="K295">
            <v>5.3476698829809068</v>
          </cell>
          <cell r="L295">
            <v>5.2172038595770882</v>
          </cell>
          <cell r="M295">
            <v>5.0867378361732696</v>
          </cell>
          <cell r="N295">
            <v>4.9562718127694509</v>
          </cell>
          <cell r="O295">
            <v>4.8258057893656323</v>
          </cell>
          <cell r="P295">
            <v>4.6953397659618137</v>
          </cell>
          <cell r="Q295">
            <v>4.5648737425579951</v>
          </cell>
          <cell r="R295">
            <v>4.4344077191541782</v>
          </cell>
          <cell r="S295">
            <v>4.2496407308560871</v>
          </cell>
          <cell r="T295">
            <v>4.0648737425579959</v>
          </cell>
          <cell r="U295">
            <v>3.8801067542599053</v>
          </cell>
          <cell r="V295">
            <v>3.6953397659618146</v>
          </cell>
          <cell r="W295">
            <v>3.5105727776637239</v>
          </cell>
          <cell r="X295">
            <v>3.3258057893656332</v>
          </cell>
          <cell r="Y295">
            <v>3.1410388010675425</v>
          </cell>
          <cell r="Z295">
            <v>2.9562718127694518</v>
          </cell>
          <cell r="AA295">
            <v>2.7715048244713612</v>
          </cell>
          <cell r="AB295">
            <v>2.5867378361732705</v>
          </cell>
          <cell r="AC295">
            <v>2.4019708478751798</v>
          </cell>
          <cell r="AD295">
            <v>2.2172038595770891</v>
          </cell>
          <cell r="AE295">
            <v>1.8476698829809075</v>
          </cell>
          <cell r="AF295">
            <v>1.4781359063847259</v>
          </cell>
          <cell r="AG295">
            <v>1.1086019297885443</v>
          </cell>
          <cell r="AH295">
            <v>0.73906795319236274</v>
          </cell>
          <cell r="AI295">
            <v>0.3695339765961812</v>
          </cell>
          <cell r="AJ295">
            <v>0</v>
          </cell>
        </row>
        <row r="296">
          <cell r="D296" t="str">
            <v>TaysideENT</v>
          </cell>
          <cell r="E296" t="str">
            <v>F. ENT</v>
          </cell>
          <cell r="F296">
            <v>109</v>
          </cell>
          <cell r="G296">
            <v>106.62986724149729</v>
          </cell>
          <cell r="H296">
            <v>104.25973448299459</v>
          </cell>
          <cell r="I296">
            <v>101.88960172449188</v>
          </cell>
          <cell r="J296">
            <v>99.519468965989176</v>
          </cell>
          <cell r="K296">
            <v>97.149336207486471</v>
          </cell>
          <cell r="L296">
            <v>94.779203448983765</v>
          </cell>
          <cell r="M296">
            <v>92.409070690481059</v>
          </cell>
          <cell r="N296">
            <v>90.038937931978353</v>
          </cell>
          <cell r="O296">
            <v>87.668805173475647</v>
          </cell>
          <cell r="P296">
            <v>85.298672414972941</v>
          </cell>
          <cell r="Q296">
            <v>82.928539656470235</v>
          </cell>
          <cell r="R296">
            <v>80.558406897967558</v>
          </cell>
          <cell r="S296">
            <v>77.201806610552239</v>
          </cell>
          <cell r="T296">
            <v>73.845206323136921</v>
          </cell>
          <cell r="U296">
            <v>70.488606035721602</v>
          </cell>
          <cell r="V296">
            <v>67.132005748306284</v>
          </cell>
          <cell r="W296">
            <v>63.775405460890966</v>
          </cell>
          <cell r="X296">
            <v>60.418805173475647</v>
          </cell>
          <cell r="Y296">
            <v>57.062204886060329</v>
          </cell>
          <cell r="Z296">
            <v>53.70560459864501</v>
          </cell>
          <cell r="AA296">
            <v>50.349004311229692</v>
          </cell>
          <cell r="AB296">
            <v>46.992404023814373</v>
          </cell>
          <cell r="AC296">
            <v>43.635803736399055</v>
          </cell>
          <cell r="AD296">
            <v>40.279203448983779</v>
          </cell>
          <cell r="AE296">
            <v>33.566002874153149</v>
          </cell>
          <cell r="AF296">
            <v>26.852802299322519</v>
          </cell>
          <cell r="AG296">
            <v>20.139601724491889</v>
          </cell>
          <cell r="AH296">
            <v>13.42640114966126</v>
          </cell>
          <cell r="AI296">
            <v>6.7132005748306298</v>
          </cell>
          <cell r="AJ296">
            <v>0</v>
          </cell>
        </row>
        <row r="297">
          <cell r="D297" t="str">
            <v>TaysideGastroenterology</v>
          </cell>
          <cell r="E297" t="str">
            <v>G. Gastroenterology</v>
          </cell>
          <cell r="F297">
            <v>3</v>
          </cell>
          <cell r="G297">
            <v>2.9347669882980907</v>
          </cell>
          <cell r="H297">
            <v>2.8695339765961814</v>
          </cell>
          <cell r="I297">
            <v>2.8043009648942721</v>
          </cell>
          <cell r="J297">
            <v>2.7390679531923627</v>
          </cell>
          <cell r="K297">
            <v>2.6738349414904534</v>
          </cell>
          <cell r="L297">
            <v>2.6086019297885441</v>
          </cell>
          <cell r="M297">
            <v>2.5433689180866348</v>
          </cell>
          <cell r="N297">
            <v>2.4781359063847255</v>
          </cell>
          <cell r="O297">
            <v>2.4129028946828162</v>
          </cell>
          <cell r="P297">
            <v>2.3476698829809068</v>
          </cell>
          <cell r="Q297">
            <v>2.2824368712789975</v>
          </cell>
          <cell r="R297">
            <v>2.2172038595770891</v>
          </cell>
          <cell r="S297">
            <v>2.1248203654280435</v>
          </cell>
          <cell r="T297">
            <v>2.032436871278998</v>
          </cell>
          <cell r="U297">
            <v>1.9400533771299526</v>
          </cell>
          <cell r="V297">
            <v>1.8476698829809073</v>
          </cell>
          <cell r="W297">
            <v>1.7552863888318619</v>
          </cell>
          <cell r="X297">
            <v>1.6629028946828166</v>
          </cell>
          <cell r="Y297">
            <v>1.5705194005337713</v>
          </cell>
          <cell r="Z297">
            <v>1.4781359063847259</v>
          </cell>
          <cell r="AA297">
            <v>1.3857524122356806</v>
          </cell>
          <cell r="AB297">
            <v>1.2933689180866352</v>
          </cell>
          <cell r="AC297">
            <v>1.2009854239375899</v>
          </cell>
          <cell r="AD297">
            <v>1.1086019297885445</v>
          </cell>
          <cell r="AE297">
            <v>0.92383494149045375</v>
          </cell>
          <cell r="AF297">
            <v>0.73906795319236296</v>
          </cell>
          <cell r="AG297">
            <v>0.55430096489427216</v>
          </cell>
          <cell r="AH297">
            <v>0.36953397659618137</v>
          </cell>
          <cell r="AI297">
            <v>0.1847669882980906</v>
          </cell>
          <cell r="AJ297">
            <v>0</v>
          </cell>
        </row>
        <row r="298">
          <cell r="D298" t="str">
            <v>TaysideGeneral Medicine</v>
          </cell>
          <cell r="E298" t="str">
            <v>H. General Medicine</v>
          </cell>
          <cell r="F298">
            <v>2</v>
          </cell>
          <cell r="G298">
            <v>1.9565113255320605</v>
          </cell>
          <cell r="H298">
            <v>1.9130226510641211</v>
          </cell>
          <cell r="I298">
            <v>1.8695339765961816</v>
          </cell>
          <cell r="J298">
            <v>1.8260453021282421</v>
          </cell>
          <cell r="K298">
            <v>1.7825566276603027</v>
          </cell>
          <cell r="L298">
            <v>1.7390679531923632</v>
          </cell>
          <cell r="M298">
            <v>1.6955792787244237</v>
          </cell>
          <cell r="N298">
            <v>1.6520906042564842</v>
          </cell>
          <cell r="O298">
            <v>1.6086019297885448</v>
          </cell>
          <cell r="P298">
            <v>1.5651132553206053</v>
          </cell>
          <cell r="Q298">
            <v>1.5216245808526658</v>
          </cell>
          <cell r="R298">
            <v>1.4781359063847259</v>
          </cell>
          <cell r="S298">
            <v>1.4165469102853623</v>
          </cell>
          <cell r="T298">
            <v>1.3549579141859986</v>
          </cell>
          <cell r="U298">
            <v>1.293368918086635</v>
          </cell>
          <cell r="V298">
            <v>1.2317799219872714</v>
          </cell>
          <cell r="W298">
            <v>1.1701909258879077</v>
          </cell>
          <cell r="X298">
            <v>1.1086019297885441</v>
          </cell>
          <cell r="Y298">
            <v>1.0470129336891805</v>
          </cell>
          <cell r="Z298">
            <v>0.98542393758981683</v>
          </cell>
          <cell r="AA298">
            <v>0.9238349414904532</v>
          </cell>
          <cell r="AB298">
            <v>0.86224594539108956</v>
          </cell>
          <cell r="AC298">
            <v>0.80065694929172593</v>
          </cell>
          <cell r="AD298">
            <v>0.73906795319236296</v>
          </cell>
          <cell r="AE298">
            <v>0.6158899609936358</v>
          </cell>
          <cell r="AF298">
            <v>0.49271196879490864</v>
          </cell>
          <cell r="AG298">
            <v>0.36953397659618148</v>
          </cell>
          <cell r="AH298">
            <v>0.24635598439745432</v>
          </cell>
          <cell r="AI298">
            <v>0.12317799219872716</v>
          </cell>
          <cell r="AJ298">
            <v>0</v>
          </cell>
        </row>
        <row r="299">
          <cell r="D299" t="str">
            <v>TaysideGeneral Surgery (inc Vascular)</v>
          </cell>
          <cell r="E299" t="str">
            <v>I. General Surgery (inc Vascular)</v>
          </cell>
          <cell r="F299">
            <v>469</v>
          </cell>
          <cell r="G299">
            <v>458.80190583726818</v>
          </cell>
          <cell r="H299">
            <v>448.60381167453636</v>
          </cell>
          <cell r="I299">
            <v>438.40571751180454</v>
          </cell>
          <cell r="J299">
            <v>428.20762334907272</v>
          </cell>
          <cell r="K299">
            <v>418.0095291863409</v>
          </cell>
          <cell r="L299">
            <v>407.81143502360908</v>
          </cell>
          <cell r="M299">
            <v>397.61334086087726</v>
          </cell>
          <cell r="N299">
            <v>387.41524669814544</v>
          </cell>
          <cell r="O299">
            <v>377.21715253541362</v>
          </cell>
          <cell r="P299">
            <v>367.0190583726818</v>
          </cell>
          <cell r="Q299">
            <v>356.82096420994998</v>
          </cell>
          <cell r="R299">
            <v>346.62287004721821</v>
          </cell>
          <cell r="S299">
            <v>332.18025046191747</v>
          </cell>
          <cell r="T299">
            <v>317.73763087661672</v>
          </cell>
          <cell r="U299">
            <v>303.29501129131597</v>
          </cell>
          <cell r="V299">
            <v>288.85239170601523</v>
          </cell>
          <cell r="W299">
            <v>274.40977212071448</v>
          </cell>
          <cell r="X299">
            <v>259.96715253541373</v>
          </cell>
          <cell r="Y299">
            <v>245.52453295011298</v>
          </cell>
          <cell r="Z299">
            <v>231.08191336481224</v>
          </cell>
          <cell r="AA299">
            <v>216.63929377951149</v>
          </cell>
          <cell r="AB299">
            <v>202.19667419421074</v>
          </cell>
          <cell r="AC299">
            <v>187.75405460891</v>
          </cell>
          <cell r="AD299">
            <v>173.31143502360911</v>
          </cell>
          <cell r="AE299">
            <v>144.42619585300758</v>
          </cell>
          <cell r="AF299">
            <v>115.54095668240606</v>
          </cell>
          <cell r="AG299">
            <v>86.655717511804539</v>
          </cell>
          <cell r="AH299">
            <v>57.770478341203017</v>
          </cell>
          <cell r="AI299">
            <v>28.885239170601498</v>
          </cell>
          <cell r="AJ299">
            <v>0</v>
          </cell>
        </row>
        <row r="300">
          <cell r="D300" t="str">
            <v>TaysideGynaecology</v>
          </cell>
          <cell r="E300" t="str">
            <v>J. Gynaecology</v>
          </cell>
          <cell r="F300">
            <v>253</v>
          </cell>
          <cell r="G300">
            <v>247.49868267980565</v>
          </cell>
          <cell r="H300">
            <v>241.99736535961131</v>
          </cell>
          <cell r="I300">
            <v>236.49604803941696</v>
          </cell>
          <cell r="J300">
            <v>230.99473071922262</v>
          </cell>
          <cell r="K300">
            <v>225.49341339902827</v>
          </cell>
          <cell r="L300">
            <v>219.99209607883392</v>
          </cell>
          <cell r="M300">
            <v>214.49077875863958</v>
          </cell>
          <cell r="N300">
            <v>208.98946143844523</v>
          </cell>
          <cell r="O300">
            <v>203.48814411825089</v>
          </cell>
          <cell r="P300">
            <v>197.98682679805654</v>
          </cell>
          <cell r="Q300">
            <v>192.48550947786219</v>
          </cell>
          <cell r="R300">
            <v>186.98419215766782</v>
          </cell>
          <cell r="S300">
            <v>179.19318415109834</v>
          </cell>
          <cell r="T300">
            <v>171.40217614452885</v>
          </cell>
          <cell r="U300">
            <v>163.61116813795937</v>
          </cell>
          <cell r="V300">
            <v>155.82016013138988</v>
          </cell>
          <cell r="W300">
            <v>148.0291521248204</v>
          </cell>
          <cell r="X300">
            <v>140.23814411825091</v>
          </cell>
          <cell r="Y300">
            <v>132.44713611168143</v>
          </cell>
          <cell r="Z300">
            <v>124.65612810511193</v>
          </cell>
          <cell r="AA300">
            <v>116.86512009854243</v>
          </cell>
          <cell r="AB300">
            <v>109.07411209197294</v>
          </cell>
          <cell r="AC300">
            <v>101.28310408540344</v>
          </cell>
          <cell r="AD300">
            <v>93.49209607883391</v>
          </cell>
          <cell r="AE300">
            <v>77.910080065694927</v>
          </cell>
          <cell r="AF300">
            <v>62.328064052555945</v>
          </cell>
          <cell r="AG300">
            <v>46.746048039416962</v>
          </cell>
          <cell r="AH300">
            <v>31.16403202627798</v>
          </cell>
          <cell r="AI300">
            <v>15.582016013138995</v>
          </cell>
          <cell r="AJ300">
            <v>0</v>
          </cell>
        </row>
        <row r="301">
          <cell r="D301" t="str">
            <v>TaysideNeurology</v>
          </cell>
          <cell r="E301" t="str">
            <v>K. Neurology</v>
          </cell>
          <cell r="F301">
            <v>1</v>
          </cell>
          <cell r="G301">
            <v>0.97825566276603027</v>
          </cell>
          <cell r="H301">
            <v>0.95651132553206053</v>
          </cell>
          <cell r="I301">
            <v>0.9347669882980908</v>
          </cell>
          <cell r="J301">
            <v>0.91302265106412106</v>
          </cell>
          <cell r="K301">
            <v>0.89127831383015133</v>
          </cell>
          <cell r="L301">
            <v>0.86953397659618159</v>
          </cell>
          <cell r="M301">
            <v>0.84778963936221186</v>
          </cell>
          <cell r="N301">
            <v>0.82604530212824212</v>
          </cell>
          <cell r="O301">
            <v>0.80430096489427239</v>
          </cell>
          <cell r="P301">
            <v>0.78255662766030265</v>
          </cell>
          <cell r="Q301">
            <v>0.76081229042633292</v>
          </cell>
          <cell r="R301">
            <v>0.73906795319236296</v>
          </cell>
          <cell r="S301">
            <v>0.70827345514268114</v>
          </cell>
          <cell r="T301">
            <v>0.67747895709299932</v>
          </cell>
          <cell r="U301">
            <v>0.64668445904331751</v>
          </cell>
          <cell r="V301">
            <v>0.61588996099363569</v>
          </cell>
          <cell r="W301">
            <v>0.58509546294395387</v>
          </cell>
          <cell r="X301">
            <v>0.55430096489427205</v>
          </cell>
          <cell r="Y301">
            <v>0.52350646684459023</v>
          </cell>
          <cell r="Z301">
            <v>0.49271196879490842</v>
          </cell>
          <cell r="AA301">
            <v>0.4619174707452266</v>
          </cell>
          <cell r="AB301">
            <v>0.43112297269554478</v>
          </cell>
          <cell r="AC301">
            <v>0.40032847464586296</v>
          </cell>
          <cell r="AD301">
            <v>0.36953397659618148</v>
          </cell>
          <cell r="AE301">
            <v>0.3079449804968179</v>
          </cell>
          <cell r="AF301">
            <v>0.24635598439745432</v>
          </cell>
          <cell r="AG301">
            <v>0.18476698829809074</v>
          </cell>
          <cell r="AH301">
            <v>0.12317799219872716</v>
          </cell>
          <cell r="AI301">
            <v>6.158899609936358E-2</v>
          </cell>
          <cell r="AJ301">
            <v>0</v>
          </cell>
        </row>
        <row r="302">
          <cell r="D302" t="str">
            <v>TaysideNeurosurgery</v>
          </cell>
          <cell r="E302" t="str">
            <v>L. Neurosurgery</v>
          </cell>
          <cell r="F302">
            <v>50</v>
          </cell>
          <cell r="G302">
            <v>48.912783138301513</v>
          </cell>
          <cell r="H302">
            <v>47.825566276603027</v>
          </cell>
          <cell r="I302">
            <v>46.73834941490454</v>
          </cell>
          <cell r="J302">
            <v>45.651132553206054</v>
          </cell>
          <cell r="K302">
            <v>44.563915691507567</v>
          </cell>
          <cell r="L302">
            <v>43.476698829809081</v>
          </cell>
          <cell r="M302">
            <v>42.389481968110594</v>
          </cell>
          <cell r="N302">
            <v>41.302265106412108</v>
          </cell>
          <cell r="O302">
            <v>40.215048244713621</v>
          </cell>
          <cell r="P302">
            <v>39.127831383015135</v>
          </cell>
          <cell r="Q302">
            <v>38.040614521316648</v>
          </cell>
          <cell r="R302">
            <v>36.953397659618147</v>
          </cell>
          <cell r="S302">
            <v>35.413672757134059</v>
          </cell>
          <cell r="T302">
            <v>33.87394785464997</v>
          </cell>
          <cell r="U302">
            <v>32.334222952165881</v>
          </cell>
          <cell r="V302">
            <v>30.794498049681792</v>
          </cell>
          <cell r="W302">
            <v>29.254773147197703</v>
          </cell>
          <cell r="X302">
            <v>27.715048244713614</v>
          </cell>
          <cell r="Y302">
            <v>26.175323342229525</v>
          </cell>
          <cell r="Z302">
            <v>24.635598439745436</v>
          </cell>
          <cell r="AA302">
            <v>23.095873537261348</v>
          </cell>
          <cell r="AB302">
            <v>21.556148634777259</v>
          </cell>
          <cell r="AC302">
            <v>20.01642373229317</v>
          </cell>
          <cell r="AD302">
            <v>18.476698829809074</v>
          </cell>
          <cell r="AE302">
            <v>15.397249024840894</v>
          </cell>
          <cell r="AF302">
            <v>12.317799219872715</v>
          </cell>
          <cell r="AG302">
            <v>9.2383494149045351</v>
          </cell>
          <cell r="AH302">
            <v>6.1588996099363555</v>
          </cell>
          <cell r="AI302">
            <v>3.0794498049681764</v>
          </cell>
          <cell r="AJ302">
            <v>0</v>
          </cell>
        </row>
        <row r="303">
          <cell r="D303" t="str">
            <v>TaysideOphthalmology</v>
          </cell>
          <cell r="E303" t="str">
            <v>M. Ophthalmology</v>
          </cell>
          <cell r="F303">
            <v>168</v>
          </cell>
          <cell r="G303">
            <v>164.34695134469308</v>
          </cell>
          <cell r="H303">
            <v>160.69390268938616</v>
          </cell>
          <cell r="I303">
            <v>157.04085403407925</v>
          </cell>
          <cell r="J303">
            <v>153.38780537877233</v>
          </cell>
          <cell r="K303">
            <v>149.73475672346541</v>
          </cell>
          <cell r="L303">
            <v>146.08170806815849</v>
          </cell>
          <cell r="M303">
            <v>142.42865941285157</v>
          </cell>
          <cell r="N303">
            <v>138.77561075754465</v>
          </cell>
          <cell r="O303">
            <v>135.12256210223774</v>
          </cell>
          <cell r="P303">
            <v>131.46951344693082</v>
          </cell>
          <cell r="Q303">
            <v>127.8164647916239</v>
          </cell>
          <cell r="R303">
            <v>124.16341613631698</v>
          </cell>
          <cell r="S303">
            <v>118.98994046397044</v>
          </cell>
          <cell r="T303">
            <v>113.8164647916239</v>
          </cell>
          <cell r="U303">
            <v>108.64298911927736</v>
          </cell>
          <cell r="V303">
            <v>103.46951344693082</v>
          </cell>
          <cell r="W303">
            <v>98.296037774584278</v>
          </cell>
          <cell r="X303">
            <v>93.122562102237737</v>
          </cell>
          <cell r="Y303">
            <v>87.949086429891196</v>
          </cell>
          <cell r="Z303">
            <v>82.775610757544655</v>
          </cell>
          <cell r="AA303">
            <v>77.602135085198114</v>
          </cell>
          <cell r="AB303">
            <v>72.428659412851573</v>
          </cell>
          <cell r="AC303">
            <v>67.255183740505032</v>
          </cell>
          <cell r="AD303">
            <v>62.081708068158491</v>
          </cell>
          <cell r="AE303">
            <v>51.734756723465409</v>
          </cell>
          <cell r="AF303">
            <v>41.387805378772327</v>
          </cell>
          <cell r="AG303">
            <v>31.040854034079246</v>
          </cell>
          <cell r="AH303">
            <v>20.693902689386164</v>
          </cell>
          <cell r="AI303">
            <v>10.346951344693082</v>
          </cell>
          <cell r="AJ303">
            <v>0</v>
          </cell>
        </row>
        <row r="304">
          <cell r="D304" t="str">
            <v>TaysideOral &amp; Maxillofacial Surgery</v>
          </cell>
          <cell r="E304" t="str">
            <v>N. Oral &amp; Maxillofacial Surgery</v>
          </cell>
          <cell r="F304">
            <v>41</v>
          </cell>
          <cell r="G304">
            <v>40.108482173407239</v>
          </cell>
          <cell r="H304">
            <v>39.216964346814478</v>
          </cell>
          <cell r="I304">
            <v>38.325446520221718</v>
          </cell>
          <cell r="J304">
            <v>37.433928693628957</v>
          </cell>
          <cell r="K304">
            <v>36.542410867036196</v>
          </cell>
          <cell r="L304">
            <v>35.650893040443435</v>
          </cell>
          <cell r="M304">
            <v>34.759375213850674</v>
          </cell>
          <cell r="N304">
            <v>33.867857387257914</v>
          </cell>
          <cell r="O304">
            <v>32.976339560665153</v>
          </cell>
          <cell r="P304">
            <v>32.084821734072392</v>
          </cell>
          <cell r="Q304">
            <v>31.193303907479631</v>
          </cell>
          <cell r="R304">
            <v>30.301786080886881</v>
          </cell>
          <cell r="S304">
            <v>29.039211660849929</v>
          </cell>
          <cell r="T304">
            <v>27.776637240812978</v>
          </cell>
          <cell r="U304">
            <v>26.514062820776026</v>
          </cell>
          <cell r="V304">
            <v>25.251488400739074</v>
          </cell>
          <cell r="W304">
            <v>23.988913980702122</v>
          </cell>
          <cell r="X304">
            <v>22.726339560665171</v>
          </cell>
          <cell r="Y304">
            <v>21.463765140628219</v>
          </cell>
          <cell r="Z304">
            <v>20.201190720591267</v>
          </cell>
          <cell r="AA304">
            <v>18.938616300554315</v>
          </cell>
          <cell r="AB304">
            <v>17.676041880517364</v>
          </cell>
          <cell r="AC304">
            <v>16.413467460480412</v>
          </cell>
          <cell r="AD304">
            <v>15.150893040443441</v>
          </cell>
          <cell r="AE304">
            <v>12.625744200369533</v>
          </cell>
          <cell r="AF304">
            <v>10.100595360295626</v>
          </cell>
          <cell r="AG304">
            <v>7.5754465202217194</v>
          </cell>
          <cell r="AH304">
            <v>5.0502976801478123</v>
          </cell>
          <cell r="AI304">
            <v>2.5251488400739057</v>
          </cell>
          <cell r="AJ304">
            <v>0</v>
          </cell>
        </row>
        <row r="305">
          <cell r="D305" t="str">
            <v>TaysideOral Surgery</v>
          </cell>
          <cell r="E305" t="str">
            <v>O. Oral Surgery</v>
          </cell>
          <cell r="F305">
            <v>2</v>
          </cell>
          <cell r="G305">
            <v>1.9565113255320605</v>
          </cell>
          <cell r="H305">
            <v>1.9130226510641211</v>
          </cell>
          <cell r="I305">
            <v>1.8695339765961816</v>
          </cell>
          <cell r="J305">
            <v>1.8260453021282421</v>
          </cell>
          <cell r="K305">
            <v>1.7825566276603027</v>
          </cell>
          <cell r="L305">
            <v>1.7390679531923632</v>
          </cell>
          <cell r="M305">
            <v>1.6955792787244237</v>
          </cell>
          <cell r="N305">
            <v>1.6520906042564842</v>
          </cell>
          <cell r="O305">
            <v>1.6086019297885448</v>
          </cell>
          <cell r="P305">
            <v>1.5651132553206053</v>
          </cell>
          <cell r="Q305">
            <v>1.5216245808526658</v>
          </cell>
          <cell r="R305">
            <v>1.4781359063847259</v>
          </cell>
          <cell r="S305">
            <v>1.4165469102853623</v>
          </cell>
          <cell r="T305">
            <v>1.3549579141859986</v>
          </cell>
          <cell r="U305">
            <v>1.293368918086635</v>
          </cell>
          <cell r="V305">
            <v>1.2317799219872714</v>
          </cell>
          <cell r="W305">
            <v>1.1701909258879077</v>
          </cell>
          <cell r="X305">
            <v>1.1086019297885441</v>
          </cell>
          <cell r="Y305">
            <v>1.0470129336891805</v>
          </cell>
          <cell r="Z305">
            <v>0.98542393758981683</v>
          </cell>
          <cell r="AA305">
            <v>0.9238349414904532</v>
          </cell>
          <cell r="AB305">
            <v>0.86224594539108956</v>
          </cell>
          <cell r="AC305">
            <v>0.80065694929172593</v>
          </cell>
          <cell r="AD305">
            <v>0.73906795319236296</v>
          </cell>
          <cell r="AE305">
            <v>0.6158899609936358</v>
          </cell>
          <cell r="AF305">
            <v>0.49271196879490864</v>
          </cell>
          <cell r="AG305">
            <v>0.36953397659618148</v>
          </cell>
          <cell r="AH305">
            <v>0.24635598439745432</v>
          </cell>
          <cell r="AI305">
            <v>0.12317799219872716</v>
          </cell>
          <cell r="AJ305">
            <v>0</v>
          </cell>
        </row>
        <row r="306">
          <cell r="D306" t="str">
            <v>TaysideOrthodontics</v>
          </cell>
          <cell r="E306" t="str">
            <v>P. Orthodontics</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row>
        <row r="307">
          <cell r="D307" t="str">
            <v>TaysidePain Management</v>
          </cell>
          <cell r="E307" t="str">
            <v>Q. Pain Management</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row>
        <row r="308">
          <cell r="D308" t="str">
            <v>TaysidePlastic Surgery</v>
          </cell>
          <cell r="E308" t="str">
            <v>R. Plastic Surgery</v>
          </cell>
          <cell r="F308">
            <v>130</v>
          </cell>
          <cell r="G308">
            <v>127.17323615958394</v>
          </cell>
          <cell r="H308">
            <v>124.34647231916787</v>
          </cell>
          <cell r="I308">
            <v>121.51970847875181</v>
          </cell>
          <cell r="J308">
            <v>118.69294463833575</v>
          </cell>
          <cell r="K308">
            <v>115.86618079791968</v>
          </cell>
          <cell r="L308">
            <v>113.03941695750362</v>
          </cell>
          <cell r="M308">
            <v>110.21265311708756</v>
          </cell>
          <cell r="N308">
            <v>107.38588927667149</v>
          </cell>
          <cell r="O308">
            <v>104.55912543625543</v>
          </cell>
          <cell r="P308">
            <v>101.73236159583936</v>
          </cell>
          <cell r="Q308">
            <v>98.905597755423301</v>
          </cell>
          <cell r="R308">
            <v>96.078833915007181</v>
          </cell>
          <cell r="S308">
            <v>92.075549168548548</v>
          </cell>
          <cell r="T308">
            <v>88.072264422089916</v>
          </cell>
          <cell r="U308">
            <v>84.068979675631283</v>
          </cell>
          <cell r="V308">
            <v>80.065694929172651</v>
          </cell>
          <cell r="W308">
            <v>76.062410182714018</v>
          </cell>
          <cell r="X308">
            <v>72.059125436255385</v>
          </cell>
          <cell r="Y308">
            <v>68.055840689796753</v>
          </cell>
          <cell r="Z308">
            <v>64.05255594333812</v>
          </cell>
          <cell r="AA308">
            <v>60.049271196879488</v>
          </cell>
          <cell r="AB308">
            <v>56.045986450420855</v>
          </cell>
          <cell r="AC308">
            <v>52.042701703962223</v>
          </cell>
          <cell r="AD308">
            <v>48.03941695750359</v>
          </cell>
          <cell r="AE308">
            <v>40.032847464586325</v>
          </cell>
          <cell r="AF308">
            <v>32.02627797166906</v>
          </cell>
          <cell r="AG308">
            <v>24.019708478751795</v>
          </cell>
          <cell r="AH308">
            <v>16.01313898583453</v>
          </cell>
          <cell r="AI308">
            <v>8.0065694929172651</v>
          </cell>
          <cell r="AJ308">
            <v>0</v>
          </cell>
        </row>
        <row r="309">
          <cell r="D309" t="str">
            <v>TaysideRespiratory Medicine</v>
          </cell>
          <cell r="E309" t="str">
            <v>S. Respiratory Medicine</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row>
        <row r="310">
          <cell r="D310" t="str">
            <v>TaysideRestorative Dentistry</v>
          </cell>
          <cell r="E310" t="str">
            <v>T. Restorative Dentistry</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row>
        <row r="311">
          <cell r="D311" t="str">
            <v>TaysideRheumatology</v>
          </cell>
          <cell r="E311" t="str">
            <v>U. Rheumatology</v>
          </cell>
          <cell r="F311">
            <v>2</v>
          </cell>
          <cell r="G311">
            <v>1.9565113255320605</v>
          </cell>
          <cell r="H311">
            <v>1.9130226510641211</v>
          </cell>
          <cell r="I311">
            <v>1.8695339765961816</v>
          </cell>
          <cell r="J311">
            <v>1.8260453021282421</v>
          </cell>
          <cell r="K311">
            <v>1.7825566276603027</v>
          </cell>
          <cell r="L311">
            <v>1.7390679531923632</v>
          </cell>
          <cell r="M311">
            <v>1.6955792787244237</v>
          </cell>
          <cell r="N311">
            <v>1.6520906042564842</v>
          </cell>
          <cell r="O311">
            <v>1.6086019297885448</v>
          </cell>
          <cell r="P311">
            <v>1.5651132553206053</v>
          </cell>
          <cell r="Q311">
            <v>1.5216245808526658</v>
          </cell>
          <cell r="R311">
            <v>1.4781359063847259</v>
          </cell>
          <cell r="S311">
            <v>1.4165469102853623</v>
          </cell>
          <cell r="T311">
            <v>1.3549579141859986</v>
          </cell>
          <cell r="U311">
            <v>1.293368918086635</v>
          </cell>
          <cell r="V311">
            <v>1.2317799219872714</v>
          </cell>
          <cell r="W311">
            <v>1.1701909258879077</v>
          </cell>
          <cell r="X311">
            <v>1.1086019297885441</v>
          </cell>
          <cell r="Y311">
            <v>1.0470129336891805</v>
          </cell>
          <cell r="Z311">
            <v>0.98542393758981683</v>
          </cell>
          <cell r="AA311">
            <v>0.9238349414904532</v>
          </cell>
          <cell r="AB311">
            <v>0.86224594539108956</v>
          </cell>
          <cell r="AC311">
            <v>0.80065694929172593</v>
          </cell>
          <cell r="AD311">
            <v>0.73906795319236296</v>
          </cell>
          <cell r="AE311">
            <v>0.6158899609936358</v>
          </cell>
          <cell r="AF311">
            <v>0.49271196879490864</v>
          </cell>
          <cell r="AG311">
            <v>0.36953397659618148</v>
          </cell>
          <cell r="AH311">
            <v>0.24635598439745432</v>
          </cell>
          <cell r="AI311">
            <v>0.12317799219872716</v>
          </cell>
          <cell r="AJ311">
            <v>0</v>
          </cell>
        </row>
        <row r="312">
          <cell r="D312" t="str">
            <v>TaysideTrauma &amp; Orthopaedics</v>
          </cell>
          <cell r="E312" t="str">
            <v>V. Trauma &amp; Orthopaedics</v>
          </cell>
          <cell r="F312">
            <v>468</v>
          </cell>
          <cell r="G312">
            <v>457.82365017450218</v>
          </cell>
          <cell r="H312">
            <v>447.64730034900435</v>
          </cell>
          <cell r="I312">
            <v>437.47095052350653</v>
          </cell>
          <cell r="J312">
            <v>427.29460069800871</v>
          </cell>
          <cell r="K312">
            <v>417.11825087251088</v>
          </cell>
          <cell r="L312">
            <v>406.94190104701306</v>
          </cell>
          <cell r="M312">
            <v>396.76555122151524</v>
          </cell>
          <cell r="N312">
            <v>386.58920139601742</v>
          </cell>
          <cell r="O312">
            <v>376.41285157051959</v>
          </cell>
          <cell r="P312">
            <v>366.23650174502177</v>
          </cell>
          <cell r="Q312">
            <v>356.06015191952395</v>
          </cell>
          <cell r="R312">
            <v>345.88380209402584</v>
          </cell>
          <cell r="S312">
            <v>331.47197700677475</v>
          </cell>
          <cell r="T312">
            <v>317.06015191952366</v>
          </cell>
          <cell r="U312">
            <v>302.64832683227257</v>
          </cell>
          <cell r="V312">
            <v>288.23650174502149</v>
          </cell>
          <cell r="W312">
            <v>273.8246766577704</v>
          </cell>
          <cell r="X312">
            <v>259.41285157051931</v>
          </cell>
          <cell r="Y312">
            <v>245.00102648326822</v>
          </cell>
          <cell r="Z312">
            <v>230.58920139601713</v>
          </cell>
          <cell r="AA312">
            <v>216.17737630876604</v>
          </cell>
          <cell r="AB312">
            <v>201.76555122151495</v>
          </cell>
          <cell r="AC312">
            <v>187.35372613426387</v>
          </cell>
          <cell r="AD312">
            <v>172.94190104701292</v>
          </cell>
          <cell r="AE312">
            <v>144.11825087251077</v>
          </cell>
          <cell r="AF312">
            <v>115.29460069800862</v>
          </cell>
          <cell r="AG312">
            <v>86.470950523506474</v>
          </cell>
          <cell r="AH312">
            <v>57.647300349004325</v>
          </cell>
          <cell r="AI312">
            <v>28.823650174502173</v>
          </cell>
          <cell r="AJ312">
            <v>0</v>
          </cell>
        </row>
        <row r="313">
          <cell r="D313" t="str">
            <v>TaysideUrology</v>
          </cell>
          <cell r="E313" t="str">
            <v>W. Urology</v>
          </cell>
          <cell r="F313">
            <v>903</v>
          </cell>
          <cell r="G313">
            <v>883.36486347772529</v>
          </cell>
          <cell r="H313">
            <v>863.72972695545059</v>
          </cell>
          <cell r="I313">
            <v>844.09459043317588</v>
          </cell>
          <cell r="J313">
            <v>824.45945391090117</v>
          </cell>
          <cell r="K313">
            <v>804.82431738862647</v>
          </cell>
          <cell r="L313">
            <v>785.18918086635176</v>
          </cell>
          <cell r="M313">
            <v>765.55404434407706</v>
          </cell>
          <cell r="N313">
            <v>745.91890782180235</v>
          </cell>
          <cell r="O313">
            <v>726.28377129952764</v>
          </cell>
          <cell r="P313">
            <v>706.64863477725294</v>
          </cell>
          <cell r="Q313">
            <v>687.01349825497823</v>
          </cell>
          <cell r="R313">
            <v>667.37836173270375</v>
          </cell>
          <cell r="S313">
            <v>639.5709299938411</v>
          </cell>
          <cell r="T313">
            <v>611.76349825497846</v>
          </cell>
          <cell r="U313">
            <v>583.95606651611581</v>
          </cell>
          <cell r="V313">
            <v>556.14863477725316</v>
          </cell>
          <cell r="W313">
            <v>528.34120303839052</v>
          </cell>
          <cell r="X313">
            <v>500.53377129952787</v>
          </cell>
          <cell r="Y313">
            <v>472.72633956066522</v>
          </cell>
          <cell r="Z313">
            <v>444.91890782180258</v>
          </cell>
          <cell r="AA313">
            <v>417.11147608293993</v>
          </cell>
          <cell r="AB313">
            <v>389.30404434407728</v>
          </cell>
          <cell r="AC313">
            <v>361.49661260521464</v>
          </cell>
          <cell r="AD313">
            <v>333.68918086635188</v>
          </cell>
          <cell r="AE313">
            <v>278.07431738862658</v>
          </cell>
          <cell r="AF313">
            <v>222.45945391090126</v>
          </cell>
          <cell r="AG313">
            <v>166.84459043317594</v>
          </cell>
          <cell r="AH313">
            <v>111.22972695545062</v>
          </cell>
          <cell r="AI313">
            <v>55.614863477725301</v>
          </cell>
          <cell r="AJ313">
            <v>0</v>
          </cell>
        </row>
        <row r="314">
          <cell r="D314" t="str">
            <v>TaysideOther specialties</v>
          </cell>
          <cell r="E314" t="str">
            <v>X. Other specialties</v>
          </cell>
          <cell r="F314">
            <v>111</v>
          </cell>
          <cell r="G314">
            <v>108.58637856702936</v>
          </cell>
          <cell r="H314">
            <v>106.17275713405871</v>
          </cell>
          <cell r="I314">
            <v>103.75913570108807</v>
          </cell>
          <cell r="J314">
            <v>101.34551426811743</v>
          </cell>
          <cell r="K314">
            <v>98.931892835146783</v>
          </cell>
          <cell r="L314">
            <v>96.51827140217614</v>
          </cell>
          <cell r="M314">
            <v>94.104649969205497</v>
          </cell>
          <cell r="N314">
            <v>91.691028536234853</v>
          </cell>
          <cell r="O314">
            <v>89.27740710326421</v>
          </cell>
          <cell r="P314">
            <v>86.863785670293566</v>
          </cell>
          <cell r="Q314">
            <v>84.450164237322923</v>
          </cell>
          <cell r="R314">
            <v>82.036542804352294</v>
          </cell>
          <cell r="S314">
            <v>78.618353520837616</v>
          </cell>
          <cell r="T314">
            <v>75.200164237322937</v>
          </cell>
          <cell r="U314">
            <v>71.781974953808259</v>
          </cell>
          <cell r="V314">
            <v>68.363785670293581</v>
          </cell>
          <cell r="W314">
            <v>64.945596386778902</v>
          </cell>
          <cell r="X314">
            <v>61.527407103264224</v>
          </cell>
          <cell r="Y314">
            <v>58.109217819749546</v>
          </cell>
          <cell r="Z314">
            <v>54.691028536234867</v>
          </cell>
          <cell r="AA314">
            <v>51.272839252720189</v>
          </cell>
          <cell r="AB314">
            <v>47.854649969205511</v>
          </cell>
          <cell r="AC314">
            <v>44.436460685690832</v>
          </cell>
          <cell r="AD314">
            <v>41.018271402176147</v>
          </cell>
          <cell r="AE314">
            <v>34.18189283514679</v>
          </cell>
          <cell r="AF314">
            <v>27.345514268117434</v>
          </cell>
          <cell r="AG314">
            <v>20.509135701088077</v>
          </cell>
          <cell r="AH314">
            <v>13.67275713405872</v>
          </cell>
          <cell r="AI314">
            <v>6.8363785670293629</v>
          </cell>
          <cell r="AJ314">
            <v>0</v>
          </cell>
        </row>
        <row r="315">
          <cell r="D315" t="str">
            <v>Western IslesAll specialties</v>
          </cell>
          <cell r="E315" t="str">
            <v>A. All specialties</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row>
        <row r="316">
          <cell r="D316" t="str">
            <v>Western IslesAnaesthetics</v>
          </cell>
          <cell r="E316" t="str">
            <v>B. Anaesthetics</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row>
        <row r="317">
          <cell r="D317" t="str">
            <v>Western IslesCardiology</v>
          </cell>
          <cell r="E317" t="str">
            <v>C. Cardiology</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row>
        <row r="318">
          <cell r="D318" t="str">
            <v>Western IslesDermatology</v>
          </cell>
          <cell r="E318" t="str">
            <v>D. Dermatology</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row>
        <row r="319">
          <cell r="D319" t="str">
            <v>Western IslesDiabetes/Endocrinology</v>
          </cell>
          <cell r="E319" t="str">
            <v>E. Diabetes/Endocrinology</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row>
        <row r="320">
          <cell r="D320" t="str">
            <v>Western IslesENT</v>
          </cell>
          <cell r="E320" t="str">
            <v>F. ENT</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row>
        <row r="321">
          <cell r="D321" t="str">
            <v>Western IslesGastroenterology</v>
          </cell>
          <cell r="E321" t="str">
            <v>G. Gastroenterology</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row>
        <row r="322">
          <cell r="D322" t="str">
            <v>Western IslesGeneral Medicine</v>
          </cell>
          <cell r="E322" t="str">
            <v>H. General Medicine</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row>
        <row r="323">
          <cell r="D323" t="str">
            <v>Western IslesGeneral Surgery (inc Vascular)</v>
          </cell>
          <cell r="E323" t="str">
            <v>I. General Surgery (inc Vascular)</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row>
        <row r="324">
          <cell r="D324" t="str">
            <v>Western IslesGynaecology</v>
          </cell>
          <cell r="E324" t="str">
            <v>J. Gynaecology</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row>
        <row r="325">
          <cell r="D325" t="str">
            <v>Western IslesNeurology</v>
          </cell>
          <cell r="E325" t="str">
            <v>K. Neurology</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row>
        <row r="326">
          <cell r="D326" t="str">
            <v>Western IslesNeurosurgery</v>
          </cell>
          <cell r="E326" t="str">
            <v>L. Neurosurgery</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row>
        <row r="327">
          <cell r="D327" t="str">
            <v>Western IslesOphthalmology</v>
          </cell>
          <cell r="E327" t="str">
            <v>M. Ophthalmology</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row>
        <row r="328">
          <cell r="D328" t="str">
            <v>Western IslesOral &amp; Maxillofacial Surgery</v>
          </cell>
          <cell r="E328" t="str">
            <v>N. Oral &amp; Maxillofacial Surgery</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row>
        <row r="329">
          <cell r="D329" t="str">
            <v>Western IslesOral Surgery</v>
          </cell>
          <cell r="E329" t="str">
            <v>O. Oral Surgery</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row>
        <row r="330">
          <cell r="D330" t="str">
            <v>Western IslesOrthodontics</v>
          </cell>
          <cell r="E330" t="str">
            <v>P. Orthodontics</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row>
        <row r="331">
          <cell r="D331" t="str">
            <v>Western IslesPain Management</v>
          </cell>
          <cell r="E331" t="str">
            <v>Q. Pain Management</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row>
        <row r="332">
          <cell r="D332" t="str">
            <v>Western IslesPlastic Surgery</v>
          </cell>
          <cell r="E332" t="str">
            <v>R. Plastic Surgery</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row>
        <row r="333">
          <cell r="D333" t="str">
            <v>Western IslesRespiratory Medicine</v>
          </cell>
          <cell r="E333" t="str">
            <v>S. Respiratory Medicine</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row>
        <row r="334">
          <cell r="D334" t="str">
            <v>Western IslesRestorative Dentistry</v>
          </cell>
          <cell r="E334" t="str">
            <v>T. Restorative Dentistry</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row>
        <row r="335">
          <cell r="D335" t="str">
            <v>Western IslesRheumatology</v>
          </cell>
          <cell r="E335" t="str">
            <v>U. Rheumatology</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row>
        <row r="336">
          <cell r="D336" t="str">
            <v>Western IslesTrauma &amp; Orthopaedics</v>
          </cell>
          <cell r="E336" t="str">
            <v>V. Trauma &amp; Orthopaedics</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row>
        <row r="337">
          <cell r="D337" t="str">
            <v>Western IslesUrology</v>
          </cell>
          <cell r="E337" t="str">
            <v>W. Urology</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row>
        <row r="338">
          <cell r="D338" t="str">
            <v>Western IslesOther specialties</v>
          </cell>
          <cell r="E338" t="str">
            <v>X. Other specialties</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row>
        <row r="339">
          <cell r="D339" t="str">
            <v>GJNHAll specialties</v>
          </cell>
          <cell r="E339" t="str">
            <v>A. All specialties</v>
          </cell>
          <cell r="F339">
            <v>211</v>
          </cell>
          <cell r="G339">
            <v>206.41194484363237</v>
          </cell>
          <cell r="H339">
            <v>201.82388968726474</v>
          </cell>
          <cell r="I339">
            <v>197.23583453089711</v>
          </cell>
          <cell r="J339">
            <v>192.64777937452948</v>
          </cell>
          <cell r="K339">
            <v>188.05972421816185</v>
          </cell>
          <cell r="L339">
            <v>183.47166906179422</v>
          </cell>
          <cell r="M339">
            <v>178.88361390542659</v>
          </cell>
          <cell r="N339">
            <v>174.29555874905896</v>
          </cell>
          <cell r="O339">
            <v>169.70750359269132</v>
          </cell>
          <cell r="P339">
            <v>165.11944843632369</v>
          </cell>
          <cell r="Q339">
            <v>160.53139327995606</v>
          </cell>
          <cell r="R339">
            <v>155.94333812358857</v>
          </cell>
          <cell r="S339">
            <v>149.44569903510572</v>
          </cell>
          <cell r="T339">
            <v>142.94805994662286</v>
          </cell>
          <cell r="U339">
            <v>136.45042085814001</v>
          </cell>
          <cell r="V339">
            <v>129.95278176965715</v>
          </cell>
          <cell r="W339">
            <v>123.45514268117429</v>
          </cell>
          <cell r="X339">
            <v>116.95750359269144</v>
          </cell>
          <cell r="Y339">
            <v>110.45986450420858</v>
          </cell>
          <cell r="Z339">
            <v>103.96222541572573</v>
          </cell>
          <cell r="AA339">
            <v>97.46458632724287</v>
          </cell>
          <cell r="AB339">
            <v>90.966947238760014</v>
          </cell>
          <cell r="AC339">
            <v>84.469308150277158</v>
          </cell>
          <cell r="AD339">
            <v>77.971669061794287</v>
          </cell>
          <cell r="AE339">
            <v>64.976390884828575</v>
          </cell>
          <cell r="AF339">
            <v>51.981112707862863</v>
          </cell>
          <cell r="AG339">
            <v>38.985834530897151</v>
          </cell>
          <cell r="AH339">
            <v>25.990556353931439</v>
          </cell>
          <cell r="AI339">
            <v>12.995278176965725</v>
          </cell>
          <cell r="AJ339">
            <v>0</v>
          </cell>
        </row>
        <row r="340">
          <cell r="D340" t="str">
            <v>GJNHAnaesthetics</v>
          </cell>
          <cell r="E340" t="str">
            <v>B. Anaesthetics</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row>
        <row r="341">
          <cell r="D341" t="str">
            <v>GJNHCardiology</v>
          </cell>
          <cell r="E341" t="str">
            <v>C. Cardiology</v>
          </cell>
          <cell r="F341">
            <v>206</v>
          </cell>
          <cell r="G341">
            <v>201.52066652980224</v>
          </cell>
          <cell r="H341">
            <v>197.04133305960448</v>
          </cell>
          <cell r="I341">
            <v>192.56199958940672</v>
          </cell>
          <cell r="J341">
            <v>188.08266611920897</v>
          </cell>
          <cell r="K341">
            <v>183.60333264901121</v>
          </cell>
          <cell r="L341">
            <v>179.12399917881345</v>
          </cell>
          <cell r="M341">
            <v>174.64466570861569</v>
          </cell>
          <cell r="N341">
            <v>170.16533223841793</v>
          </cell>
          <cell r="O341">
            <v>165.68599876822017</v>
          </cell>
          <cell r="P341">
            <v>161.20666529802241</v>
          </cell>
          <cell r="Q341">
            <v>156.72733182782466</v>
          </cell>
          <cell r="R341">
            <v>152.24799835762676</v>
          </cell>
          <cell r="S341">
            <v>145.90433175939231</v>
          </cell>
          <cell r="T341">
            <v>139.56066516115786</v>
          </cell>
          <cell r="U341">
            <v>133.21699856292341</v>
          </cell>
          <cell r="V341">
            <v>126.87333196468896</v>
          </cell>
          <cell r="W341">
            <v>120.52966536645451</v>
          </cell>
          <cell r="X341">
            <v>114.18599876822006</v>
          </cell>
          <cell r="Y341">
            <v>107.84233216998561</v>
          </cell>
          <cell r="Z341">
            <v>101.49866557175116</v>
          </cell>
          <cell r="AA341">
            <v>95.154998973516712</v>
          </cell>
          <cell r="AB341">
            <v>88.811332375282262</v>
          </cell>
          <cell r="AC341">
            <v>82.467665777047813</v>
          </cell>
          <cell r="AD341">
            <v>76.123999178813378</v>
          </cell>
          <cell r="AE341">
            <v>63.436665982344479</v>
          </cell>
          <cell r="AF341">
            <v>50.74933278587558</v>
          </cell>
          <cell r="AG341">
            <v>38.061999589406682</v>
          </cell>
          <cell r="AH341">
            <v>25.374666392937783</v>
          </cell>
          <cell r="AI341">
            <v>12.687333196468886</v>
          </cell>
          <cell r="AJ341">
            <v>0</v>
          </cell>
        </row>
        <row r="342">
          <cell r="D342" t="str">
            <v>GJNHDermatology</v>
          </cell>
          <cell r="E342" t="str">
            <v>D. Dermatology</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row>
        <row r="343">
          <cell r="D343" t="str">
            <v>GJNHDiabetes/Endocrinology</v>
          </cell>
          <cell r="E343" t="str">
            <v>E. Diabetes/Endocrinology</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row>
        <row r="344">
          <cell r="D344" t="str">
            <v>GJNHENT</v>
          </cell>
          <cell r="E344" t="str">
            <v>F. ENT</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row>
        <row r="345">
          <cell r="D345" t="str">
            <v>GJNHGastroenterology</v>
          </cell>
          <cell r="E345" t="str">
            <v>G. Gastroenterology</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row>
        <row r="346">
          <cell r="D346" t="str">
            <v>GJNHGeneral Medicine</v>
          </cell>
          <cell r="E346" t="str">
            <v>H. General Medicine</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row>
        <row r="347">
          <cell r="D347" t="str">
            <v>GJNHGeneral Surgery (inc Vascular)</v>
          </cell>
          <cell r="E347" t="str">
            <v>I. General Surgery (inc Vascular)</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row>
        <row r="348">
          <cell r="D348" t="str">
            <v>GJNHGynaecology</v>
          </cell>
          <cell r="E348" t="str">
            <v>J. Gynaecology</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row>
        <row r="349">
          <cell r="D349" t="str">
            <v>GJNHNeurology</v>
          </cell>
          <cell r="E349" t="str">
            <v>K. Neurology</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row>
        <row r="350">
          <cell r="D350" t="str">
            <v>GJNHNeurosurgery</v>
          </cell>
          <cell r="E350" t="str">
            <v>L. Neurosurgery</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row>
        <row r="351">
          <cell r="D351" t="str">
            <v>GJNHOphthalmology</v>
          </cell>
          <cell r="E351" t="str">
            <v>M. Ophthalmology</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row>
        <row r="352">
          <cell r="D352" t="str">
            <v>GJNHOral &amp; Maxillofacial Surgery</v>
          </cell>
          <cell r="E352" t="str">
            <v>N. Oral &amp; Maxillofacial Surgery</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row>
        <row r="353">
          <cell r="D353" t="str">
            <v>GJNHOral Surgery</v>
          </cell>
          <cell r="E353" t="str">
            <v>O. Oral Surgery</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row>
        <row r="354">
          <cell r="D354" t="str">
            <v>GJNHOrthodontics</v>
          </cell>
          <cell r="E354" t="str">
            <v>P. Orthodontics</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row>
        <row r="355">
          <cell r="D355" t="str">
            <v>GJNHPain Management</v>
          </cell>
          <cell r="E355" t="str">
            <v>Q. Pain Management</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row>
        <row r="356">
          <cell r="D356" t="str">
            <v>GJNHPlastic Surgery</v>
          </cell>
          <cell r="E356" t="str">
            <v>R. Plastic Surgery</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row>
        <row r="357">
          <cell r="D357" t="str">
            <v>GJNHRespiratory Medicine</v>
          </cell>
          <cell r="E357" t="str">
            <v>S. Respiratory Medicine</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row>
        <row r="358">
          <cell r="D358" t="str">
            <v>GJNHRestorative Dentistry</v>
          </cell>
          <cell r="E358" t="str">
            <v>T. Restorative Dentistry</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row>
        <row r="359">
          <cell r="D359" t="str">
            <v>GJNHRheumatology</v>
          </cell>
          <cell r="E359" t="str">
            <v>U. Rheumatology</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row>
        <row r="360">
          <cell r="D360" t="str">
            <v>GJNHTrauma &amp; Orthopaedics</v>
          </cell>
          <cell r="E360" t="str">
            <v>V. Trauma &amp; Orthopaedics</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row>
        <row r="361">
          <cell r="D361" t="str">
            <v>GJNHUrology</v>
          </cell>
          <cell r="E361" t="str">
            <v>W. Urology</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row>
        <row r="362">
          <cell r="D362" t="str">
            <v>GJNHOther specialties</v>
          </cell>
          <cell r="E362" t="str">
            <v>X. Other specialties</v>
          </cell>
          <cell r="F362">
            <v>5</v>
          </cell>
          <cell r="G362">
            <v>4.891278313830151</v>
          </cell>
          <cell r="H362">
            <v>4.782556627660302</v>
          </cell>
          <cell r="I362">
            <v>4.673834941490453</v>
          </cell>
          <cell r="J362">
            <v>4.565113255320604</v>
          </cell>
          <cell r="K362">
            <v>4.456391569150755</v>
          </cell>
          <cell r="L362">
            <v>4.347669882980906</v>
          </cell>
          <cell r="M362">
            <v>4.2389481968110569</v>
          </cell>
          <cell r="N362">
            <v>4.1302265106412079</v>
          </cell>
          <cell r="O362">
            <v>4.0215048244713589</v>
          </cell>
          <cell r="P362">
            <v>3.9127831383015099</v>
          </cell>
          <cell r="Q362">
            <v>3.8040614521316609</v>
          </cell>
          <cell r="R362">
            <v>3.6953397659618146</v>
          </cell>
          <cell r="S362">
            <v>3.5413672757134056</v>
          </cell>
          <cell r="T362">
            <v>3.3873947854649966</v>
          </cell>
          <cell r="U362">
            <v>3.2334222952165876</v>
          </cell>
          <cell r="V362">
            <v>3.0794498049681787</v>
          </cell>
          <cell r="W362">
            <v>2.9254773147197697</v>
          </cell>
          <cell r="X362">
            <v>2.7715048244713607</v>
          </cell>
          <cell r="Y362">
            <v>2.6175323342229517</v>
          </cell>
          <cell r="Z362">
            <v>2.4635598439745428</v>
          </cell>
          <cell r="AA362">
            <v>2.3095873537261338</v>
          </cell>
          <cell r="AB362">
            <v>2.1556148634777248</v>
          </cell>
          <cell r="AC362">
            <v>2.0016423732293158</v>
          </cell>
          <cell r="AD362">
            <v>1.8476698829809073</v>
          </cell>
          <cell r="AE362">
            <v>1.5397249024840893</v>
          </cell>
          <cell r="AF362">
            <v>1.2317799219872714</v>
          </cell>
          <cell r="AG362">
            <v>0.92383494149045342</v>
          </cell>
          <cell r="AH362">
            <v>0.61588996099363547</v>
          </cell>
          <cell r="AI362">
            <v>0.30794498049681757</v>
          </cell>
          <cell r="AJ362">
            <v>0</v>
          </cell>
        </row>
        <row r="363">
          <cell r="D363" t="str">
            <v>zAll BoardsAll specialties</v>
          </cell>
          <cell r="E363" t="str">
            <v>A. All specialties</v>
          </cell>
          <cell r="F363">
            <v>24355</v>
          </cell>
          <cell r="G363">
            <v>23825.416666666668</v>
          </cell>
          <cell r="H363">
            <v>23295.833333333336</v>
          </cell>
          <cell r="I363">
            <v>22766.250000000004</v>
          </cell>
          <cell r="J363">
            <v>22236.666666666672</v>
          </cell>
          <cell r="K363">
            <v>21707.083333333339</v>
          </cell>
          <cell r="L363">
            <v>21177.500000000007</v>
          </cell>
          <cell r="M363">
            <v>20647.916666666675</v>
          </cell>
          <cell r="N363">
            <v>20118.333333333343</v>
          </cell>
          <cell r="O363">
            <v>19588.750000000011</v>
          </cell>
          <cell r="P363">
            <v>19059.166666666679</v>
          </cell>
          <cell r="Q363">
            <v>18529.583333333347</v>
          </cell>
          <cell r="R363">
            <v>18000</v>
          </cell>
          <cell r="S363">
            <v>17250</v>
          </cell>
          <cell r="T363">
            <v>16500</v>
          </cell>
          <cell r="U363">
            <v>15750</v>
          </cell>
          <cell r="V363">
            <v>15000</v>
          </cell>
          <cell r="W363">
            <v>14250</v>
          </cell>
          <cell r="X363">
            <v>13500</v>
          </cell>
          <cell r="Y363">
            <v>12750</v>
          </cell>
          <cell r="Z363">
            <v>12000</v>
          </cell>
          <cell r="AA363">
            <v>11250</v>
          </cell>
          <cell r="AB363">
            <v>10500</v>
          </cell>
          <cell r="AC363">
            <v>9750</v>
          </cell>
          <cell r="AD363">
            <v>9000</v>
          </cell>
          <cell r="AE363">
            <v>7500</v>
          </cell>
          <cell r="AF363">
            <v>6000</v>
          </cell>
          <cell r="AG363">
            <v>4500</v>
          </cell>
          <cell r="AH363">
            <v>3000</v>
          </cell>
          <cell r="AI363">
            <v>1500</v>
          </cell>
          <cell r="AJ363">
            <v>0</v>
          </cell>
        </row>
        <row r="364">
          <cell r="D364" t="str">
            <v>zAll BoardsAnaesthetics</v>
          </cell>
          <cell r="E364" t="str">
            <v>B. Anaesthetics</v>
          </cell>
          <cell r="F364">
            <v>3</v>
          </cell>
          <cell r="G364">
            <v>2.9347669882980907</v>
          </cell>
          <cell r="H364">
            <v>2.8695339765961814</v>
          </cell>
          <cell r="I364">
            <v>2.8043009648942721</v>
          </cell>
          <cell r="J364">
            <v>2.7390679531923627</v>
          </cell>
          <cell r="K364">
            <v>2.6738349414904534</v>
          </cell>
          <cell r="L364">
            <v>2.6086019297885441</v>
          </cell>
          <cell r="M364">
            <v>2.5433689180866348</v>
          </cell>
          <cell r="N364">
            <v>2.4781359063847255</v>
          </cell>
          <cell r="O364">
            <v>2.4129028946828162</v>
          </cell>
          <cell r="P364">
            <v>2.3476698829809068</v>
          </cell>
          <cell r="Q364">
            <v>2.2824368712789975</v>
          </cell>
          <cell r="R364">
            <v>2.2172038595770891</v>
          </cell>
          <cell r="S364">
            <v>2.1248203654280435</v>
          </cell>
          <cell r="T364">
            <v>2.032436871278998</v>
          </cell>
          <cell r="U364">
            <v>1.9400533771299526</v>
          </cell>
          <cell r="V364">
            <v>1.8476698829809073</v>
          </cell>
          <cell r="W364">
            <v>1.7552863888318619</v>
          </cell>
          <cell r="X364">
            <v>1.6629028946828166</v>
          </cell>
          <cell r="Y364">
            <v>1.5705194005337713</v>
          </cell>
          <cell r="Z364">
            <v>1.4781359063847259</v>
          </cell>
          <cell r="AA364">
            <v>1.3857524122356806</v>
          </cell>
          <cell r="AB364">
            <v>1.2933689180866352</v>
          </cell>
          <cell r="AC364">
            <v>1.2009854239375899</v>
          </cell>
          <cell r="AD364">
            <v>1.1086019297885445</v>
          </cell>
          <cell r="AE364">
            <v>0.92383494149045375</v>
          </cell>
          <cell r="AF364">
            <v>0.73906795319236296</v>
          </cell>
          <cell r="AG364">
            <v>0.55430096489427216</v>
          </cell>
          <cell r="AH364">
            <v>0.36953397659618137</v>
          </cell>
          <cell r="AI364">
            <v>0.1847669882980906</v>
          </cell>
          <cell r="AJ364">
            <v>0</v>
          </cell>
        </row>
        <row r="365">
          <cell r="D365" t="str">
            <v>zAll BoardsCardiology</v>
          </cell>
          <cell r="E365" t="str">
            <v>C. Cardiology</v>
          </cell>
          <cell r="F365">
            <v>264.01897018970192</v>
          </cell>
          <cell r="G365">
            <v>258.27805266573165</v>
          </cell>
          <cell r="H365">
            <v>252.53713514176135</v>
          </cell>
          <cell r="I365">
            <v>246.79621761779106</v>
          </cell>
          <cell r="J365">
            <v>241.05530009382076</v>
          </cell>
          <cell r="K365">
            <v>235.31438256985047</v>
          </cell>
          <cell r="L365">
            <v>229.57346504588017</v>
          </cell>
          <cell r="M365">
            <v>223.83254752190987</v>
          </cell>
          <cell r="N365">
            <v>218.09162999793958</v>
          </cell>
          <cell r="O365">
            <v>212.35071247396928</v>
          </cell>
          <cell r="P365">
            <v>206.60979494999899</v>
          </cell>
          <cell r="Q365">
            <v>200.86887742602869</v>
          </cell>
          <cell r="R365">
            <v>195.12795990205848</v>
          </cell>
          <cell r="S365">
            <v>186.9976282394727</v>
          </cell>
          <cell r="T365">
            <v>178.86729657688693</v>
          </cell>
          <cell r="U365">
            <v>170.73696491430115</v>
          </cell>
          <cell r="V365">
            <v>162.60663325171538</v>
          </cell>
          <cell r="W365">
            <v>154.4763015891296</v>
          </cell>
          <cell r="X365">
            <v>146.34596992654383</v>
          </cell>
          <cell r="Y365">
            <v>138.21563826395806</v>
          </cell>
          <cell r="Z365">
            <v>130.08530660137228</v>
          </cell>
          <cell r="AA365">
            <v>121.95497493878651</v>
          </cell>
          <cell r="AB365">
            <v>113.82464327620073</v>
          </cell>
          <cell r="AC365">
            <v>105.69431161361496</v>
          </cell>
          <cell r="AD365">
            <v>97.563979951029239</v>
          </cell>
          <cell r="AE365">
            <v>81.303316625857704</v>
          </cell>
          <cell r="AF365">
            <v>65.042653300686169</v>
          </cell>
          <cell r="AG365">
            <v>48.781989975514634</v>
          </cell>
          <cell r="AH365">
            <v>32.521326650343099</v>
          </cell>
          <cell r="AI365">
            <v>16.26066332517156</v>
          </cell>
          <cell r="AJ365">
            <v>0</v>
          </cell>
        </row>
        <row r="366">
          <cell r="D366" t="str">
            <v>zAll BoardsDermatology</v>
          </cell>
          <cell r="E366" t="str">
            <v>D. Dermatology</v>
          </cell>
          <cell r="F366">
            <v>26.079042457091237</v>
          </cell>
          <cell r="G366">
            <v>25.511970963165229</v>
          </cell>
          <cell r="H366">
            <v>24.944899469239221</v>
          </cell>
          <cell r="I366">
            <v>24.377827975313213</v>
          </cell>
          <cell r="J366">
            <v>23.810756481387205</v>
          </cell>
          <cell r="K366">
            <v>23.243684987461197</v>
          </cell>
          <cell r="L366">
            <v>22.676613493535189</v>
          </cell>
          <cell r="M366">
            <v>22.109541999609181</v>
          </cell>
          <cell r="N366">
            <v>21.542470505683173</v>
          </cell>
          <cell r="O366">
            <v>20.975399011757165</v>
          </cell>
          <cell r="P366">
            <v>20.408327517831157</v>
          </cell>
          <cell r="Q366">
            <v>19.841256023905149</v>
          </cell>
          <cell r="R366">
            <v>19.274184529979152</v>
          </cell>
          <cell r="S366">
            <v>18.471093507896686</v>
          </cell>
          <cell r="T366">
            <v>17.66800248581422</v>
          </cell>
          <cell r="U366">
            <v>16.864911463731755</v>
          </cell>
          <cell r="V366">
            <v>16.061820441649289</v>
          </cell>
          <cell r="W366">
            <v>15.258729419566825</v>
          </cell>
          <cell r="X366">
            <v>14.455638397484361</v>
          </cell>
          <cell r="Y366">
            <v>13.652547375401896</v>
          </cell>
          <cell r="Z366">
            <v>12.849456353319432</v>
          </cell>
          <cell r="AA366">
            <v>12.046365331236968</v>
          </cell>
          <cell r="AB366">
            <v>11.243274309154504</v>
          </cell>
          <cell r="AC366">
            <v>10.44018328707204</v>
          </cell>
          <cell r="AD366">
            <v>9.6370922649895761</v>
          </cell>
          <cell r="AE366">
            <v>8.0309102208246461</v>
          </cell>
          <cell r="AF366">
            <v>6.4247281766597171</v>
          </cell>
          <cell r="AG366">
            <v>4.818546132494788</v>
          </cell>
          <cell r="AH366">
            <v>3.212364088329859</v>
          </cell>
          <cell r="AI366">
            <v>1.6061820441649297</v>
          </cell>
          <cell r="AJ366">
            <v>0</v>
          </cell>
        </row>
        <row r="367">
          <cell r="D367" t="str">
            <v>zAll BoardsDiabetes/Endocrinology</v>
          </cell>
          <cell r="E367" t="str">
            <v>E. Diabetes/Endocrinology</v>
          </cell>
          <cell r="F367">
            <v>6</v>
          </cell>
          <cell r="G367">
            <v>5.8695339765961814</v>
          </cell>
          <cell r="H367">
            <v>5.7390679531923627</v>
          </cell>
          <cell r="I367">
            <v>5.6086019297885441</v>
          </cell>
          <cell r="J367">
            <v>5.4781359063847255</v>
          </cell>
          <cell r="K367">
            <v>5.3476698829809068</v>
          </cell>
          <cell r="L367">
            <v>5.2172038595770882</v>
          </cell>
          <cell r="M367">
            <v>5.0867378361732696</v>
          </cell>
          <cell r="N367">
            <v>4.9562718127694509</v>
          </cell>
          <cell r="O367">
            <v>4.8258057893656323</v>
          </cell>
          <cell r="P367">
            <v>4.6953397659618137</v>
          </cell>
          <cell r="Q367">
            <v>4.5648737425579951</v>
          </cell>
          <cell r="R367">
            <v>4.4344077191541782</v>
          </cell>
          <cell r="S367">
            <v>4.2496407308560871</v>
          </cell>
          <cell r="T367">
            <v>4.0648737425579959</v>
          </cell>
          <cell r="U367">
            <v>3.8801067542599053</v>
          </cell>
          <cell r="V367">
            <v>3.6953397659618146</v>
          </cell>
          <cell r="W367">
            <v>3.5105727776637239</v>
          </cell>
          <cell r="X367">
            <v>3.3258057893656332</v>
          </cell>
          <cell r="Y367">
            <v>3.1410388010675425</v>
          </cell>
          <cell r="Z367">
            <v>2.9562718127694518</v>
          </cell>
          <cell r="AA367">
            <v>2.7715048244713612</v>
          </cell>
          <cell r="AB367">
            <v>2.5867378361732705</v>
          </cell>
          <cell r="AC367">
            <v>2.4019708478751798</v>
          </cell>
          <cell r="AD367">
            <v>2.2172038595770891</v>
          </cell>
          <cell r="AE367">
            <v>1.8476698829809075</v>
          </cell>
          <cell r="AF367">
            <v>1.4781359063847259</v>
          </cell>
          <cell r="AG367">
            <v>1.1086019297885443</v>
          </cell>
          <cell r="AH367">
            <v>0.73906795319236274</v>
          </cell>
          <cell r="AI367">
            <v>0.3695339765961812</v>
          </cell>
          <cell r="AJ367">
            <v>0</v>
          </cell>
        </row>
        <row r="368">
          <cell r="D368" t="str">
            <v>zAll BoardsENT</v>
          </cell>
          <cell r="E368" t="str">
            <v>F. ENT</v>
          </cell>
          <cell r="F368">
            <v>2258.2855664432741</v>
          </cell>
          <cell r="G368">
            <v>2209.1806435159251</v>
          </cell>
          <cell r="H368">
            <v>2160.0757205885761</v>
          </cell>
          <cell r="I368">
            <v>2110.9707976612272</v>
          </cell>
          <cell r="J368">
            <v>2061.8658747338782</v>
          </cell>
          <cell r="K368">
            <v>2012.7609518065292</v>
          </cell>
          <cell r="L368">
            <v>1963.6560288791802</v>
          </cell>
          <cell r="M368">
            <v>1914.5511059518312</v>
          </cell>
          <cell r="N368">
            <v>1865.4461830244823</v>
          </cell>
          <cell r="O368">
            <v>1816.3412600971333</v>
          </cell>
          <cell r="P368">
            <v>1767.2363371697843</v>
          </cell>
          <cell r="Q368">
            <v>1718.1314142424353</v>
          </cell>
          <cell r="R368">
            <v>1669.0264913150866</v>
          </cell>
          <cell r="S368">
            <v>1599.4837208436247</v>
          </cell>
          <cell r="T368">
            <v>1529.9409503721629</v>
          </cell>
          <cell r="U368">
            <v>1460.3981799007011</v>
          </cell>
          <cell r="V368">
            <v>1390.8554094292392</v>
          </cell>
          <cell r="W368">
            <v>1321.3126389577774</v>
          </cell>
          <cell r="X368">
            <v>1251.7698684863155</v>
          </cell>
          <cell r="Y368">
            <v>1182.2270980148537</v>
          </cell>
          <cell r="Z368">
            <v>1112.6843275433919</v>
          </cell>
          <cell r="AA368">
            <v>1043.14155707193</v>
          </cell>
          <cell r="AB368">
            <v>973.59878660046809</v>
          </cell>
          <cell r="AC368">
            <v>904.05601612900614</v>
          </cell>
          <cell r="AD368">
            <v>834.51324565754328</v>
          </cell>
          <cell r="AE368">
            <v>695.42770471461938</v>
          </cell>
          <cell r="AF368">
            <v>556.34216377169548</v>
          </cell>
          <cell r="AG368">
            <v>417.25662282877158</v>
          </cell>
          <cell r="AH368">
            <v>278.17108188584768</v>
          </cell>
          <cell r="AI368">
            <v>139.08554094292381</v>
          </cell>
          <cell r="AJ368">
            <v>0</v>
          </cell>
        </row>
        <row r="369">
          <cell r="D369" t="str">
            <v>zAll BoardsGastroenterology</v>
          </cell>
          <cell r="E369" t="str">
            <v>G. Gastroenterology</v>
          </cell>
          <cell r="F369">
            <v>24.053748870822041</v>
          </cell>
          <cell r="G369">
            <v>23.530716043633667</v>
          </cell>
          <cell r="H369">
            <v>23.007683216445294</v>
          </cell>
          <cell r="I369">
            <v>22.48465038925692</v>
          </cell>
          <cell r="J369">
            <v>21.961617562068547</v>
          </cell>
          <cell r="K369">
            <v>21.438584734880173</v>
          </cell>
          <cell r="L369">
            <v>20.9155519076918</v>
          </cell>
          <cell r="M369">
            <v>20.392519080503426</v>
          </cell>
          <cell r="N369">
            <v>19.869486253315053</v>
          </cell>
          <cell r="O369">
            <v>19.346453426126679</v>
          </cell>
          <cell r="P369">
            <v>18.823420598938306</v>
          </cell>
          <cell r="Q369">
            <v>18.300387771749932</v>
          </cell>
          <cell r="R369">
            <v>17.777354944561559</v>
          </cell>
          <cell r="S369">
            <v>17.036631821871495</v>
          </cell>
          <cell r="T369">
            <v>16.295908699181432</v>
          </cell>
          <cell r="U369">
            <v>15.555185576491366</v>
          </cell>
          <cell r="V369">
            <v>14.814462453801301</v>
          </cell>
          <cell r="W369">
            <v>14.073739331111236</v>
          </cell>
          <cell r="X369">
            <v>13.333016208421171</v>
          </cell>
          <cell r="Y369">
            <v>12.592293085731106</v>
          </cell>
          <cell r="Z369">
            <v>11.85156996304104</v>
          </cell>
          <cell r="AA369">
            <v>11.110846840350975</v>
          </cell>
          <cell r="AB369">
            <v>10.37012371766091</v>
          </cell>
          <cell r="AC369">
            <v>9.6294005949708446</v>
          </cell>
          <cell r="AD369">
            <v>8.8886774722807793</v>
          </cell>
          <cell r="AE369">
            <v>7.4072312269006497</v>
          </cell>
          <cell r="AF369">
            <v>5.9257849815205201</v>
          </cell>
          <cell r="AG369">
            <v>4.4443387361403905</v>
          </cell>
          <cell r="AH369">
            <v>2.962892490760261</v>
          </cell>
          <cell r="AI369">
            <v>1.4814462453801311</v>
          </cell>
          <cell r="AJ369">
            <v>0</v>
          </cell>
        </row>
        <row r="370">
          <cell r="D370" t="str">
            <v>zAll BoardsGeneral Medicine</v>
          </cell>
          <cell r="E370" t="str">
            <v>H. General Medicine</v>
          </cell>
          <cell r="F370">
            <v>3</v>
          </cell>
          <cell r="G370">
            <v>2.9347669882980907</v>
          </cell>
          <cell r="H370">
            <v>2.8695339765961814</v>
          </cell>
          <cell r="I370">
            <v>2.8043009648942721</v>
          </cell>
          <cell r="J370">
            <v>2.7390679531923627</v>
          </cell>
          <cell r="K370">
            <v>2.6738349414904534</v>
          </cell>
          <cell r="L370">
            <v>2.6086019297885441</v>
          </cell>
          <cell r="M370">
            <v>2.5433689180866348</v>
          </cell>
          <cell r="N370">
            <v>2.4781359063847255</v>
          </cell>
          <cell r="O370">
            <v>2.4129028946828162</v>
          </cell>
          <cell r="P370">
            <v>2.3476698829809068</v>
          </cell>
          <cell r="Q370">
            <v>2.2824368712789975</v>
          </cell>
          <cell r="R370">
            <v>2.2172038595770891</v>
          </cell>
          <cell r="S370">
            <v>2.1248203654280435</v>
          </cell>
          <cell r="T370">
            <v>2.032436871278998</v>
          </cell>
          <cell r="U370">
            <v>1.9400533771299526</v>
          </cell>
          <cell r="V370">
            <v>1.8476698829809073</v>
          </cell>
          <cell r="W370">
            <v>1.7552863888318619</v>
          </cell>
          <cell r="X370">
            <v>1.6629028946828166</v>
          </cell>
          <cell r="Y370">
            <v>1.5705194005337713</v>
          </cell>
          <cell r="Z370">
            <v>1.4781359063847259</v>
          </cell>
          <cell r="AA370">
            <v>1.3857524122356806</v>
          </cell>
          <cell r="AB370">
            <v>1.2933689180866352</v>
          </cell>
          <cell r="AC370">
            <v>1.2009854239375899</v>
          </cell>
          <cell r="AD370">
            <v>1.1086019297885445</v>
          </cell>
          <cell r="AE370">
            <v>0.92383494149045375</v>
          </cell>
          <cell r="AF370">
            <v>0.73906795319236296</v>
          </cell>
          <cell r="AG370">
            <v>0.55430096489427216</v>
          </cell>
          <cell r="AH370">
            <v>0.36953397659618137</v>
          </cell>
          <cell r="AI370">
            <v>0.1847669882980906</v>
          </cell>
          <cell r="AJ370">
            <v>0</v>
          </cell>
        </row>
        <row r="371">
          <cell r="D371" t="str">
            <v>zAll BoardsGeneral Surgery (inc Vascular)</v>
          </cell>
          <cell r="E371" t="str">
            <v>I. General Surgery (inc Vascular)</v>
          </cell>
          <cell r="F371">
            <v>4251.5174385169648</v>
          </cell>
          <cell r="G371">
            <v>4159.0710095777486</v>
          </cell>
          <cell r="H371">
            <v>4066.6245806385323</v>
          </cell>
          <cell r="I371">
            <v>3974.178151699316</v>
          </cell>
          <cell r="J371">
            <v>3881.7317227600997</v>
          </cell>
          <cell r="K371">
            <v>3789.2852938208835</v>
          </cell>
          <cell r="L371">
            <v>3696.8388648816672</v>
          </cell>
          <cell r="M371">
            <v>3604.3924359424509</v>
          </cell>
          <cell r="N371">
            <v>3511.9460070032346</v>
          </cell>
          <cell r="O371">
            <v>3419.4995780640184</v>
          </cell>
          <cell r="P371">
            <v>3327.0531491248021</v>
          </cell>
          <cell r="Q371">
            <v>3234.6067201855858</v>
          </cell>
          <cell r="R371">
            <v>3142.1602912463709</v>
          </cell>
          <cell r="S371">
            <v>3011.2369457777722</v>
          </cell>
          <cell r="T371">
            <v>2880.3136003091736</v>
          </cell>
          <cell r="U371">
            <v>2749.3902548405749</v>
          </cell>
          <cell r="V371">
            <v>2618.4669093719763</v>
          </cell>
          <cell r="W371">
            <v>2487.5435639033776</v>
          </cell>
          <cell r="X371">
            <v>2356.620218434779</v>
          </cell>
          <cell r="Y371">
            <v>2225.6968729661803</v>
          </cell>
          <cell r="Z371">
            <v>2094.7735274975817</v>
          </cell>
          <cell r="AA371">
            <v>1963.8501820289828</v>
          </cell>
          <cell r="AB371">
            <v>1832.9268365603839</v>
          </cell>
          <cell r="AC371">
            <v>1702.003491091785</v>
          </cell>
          <cell r="AD371">
            <v>1571.0801456231854</v>
          </cell>
          <cell r="AE371">
            <v>1309.2334546859879</v>
          </cell>
          <cell r="AF371">
            <v>1047.3867637487904</v>
          </cell>
          <cell r="AG371">
            <v>785.54007281159284</v>
          </cell>
          <cell r="AH371">
            <v>523.6933818743953</v>
          </cell>
          <cell r="AI371">
            <v>261.84669093719771</v>
          </cell>
          <cell r="AJ371">
            <v>0</v>
          </cell>
        </row>
        <row r="372">
          <cell r="D372" t="str">
            <v>zAll BoardsGynaecology</v>
          </cell>
          <cell r="E372" t="str">
            <v>J. Gynaecology</v>
          </cell>
          <cell r="F372">
            <v>978.42869233361785</v>
          </cell>
          <cell r="G372">
            <v>957.15340888812364</v>
          </cell>
          <cell r="H372">
            <v>935.87812544262943</v>
          </cell>
          <cell r="I372">
            <v>914.60284199713522</v>
          </cell>
          <cell r="J372">
            <v>893.327558551641</v>
          </cell>
          <cell r="K372">
            <v>872.05227510614679</v>
          </cell>
          <cell r="L372">
            <v>850.77699166065258</v>
          </cell>
          <cell r="M372">
            <v>829.50170821515837</v>
          </cell>
          <cell r="N372">
            <v>808.22642476966416</v>
          </cell>
          <cell r="O372">
            <v>786.95114132416995</v>
          </cell>
          <cell r="P372">
            <v>765.67585787867574</v>
          </cell>
          <cell r="Q372">
            <v>744.40057443318153</v>
          </cell>
          <cell r="R372">
            <v>723.12529098768721</v>
          </cell>
          <cell r="S372">
            <v>692.99507052986689</v>
          </cell>
          <cell r="T372">
            <v>662.86485007204658</v>
          </cell>
          <cell r="U372">
            <v>632.73462961422626</v>
          </cell>
          <cell r="V372">
            <v>602.60440915640595</v>
          </cell>
          <cell r="W372">
            <v>572.47418869858564</v>
          </cell>
          <cell r="X372">
            <v>542.34396824076532</v>
          </cell>
          <cell r="Y372">
            <v>512.21374778294501</v>
          </cell>
          <cell r="Z372">
            <v>482.08352732512469</v>
          </cell>
          <cell r="AA372">
            <v>451.95330686730438</v>
          </cell>
          <cell r="AB372">
            <v>421.82308640948406</v>
          </cell>
          <cell r="AC372">
            <v>391.69286595166375</v>
          </cell>
          <cell r="AD372">
            <v>361.5626454938436</v>
          </cell>
          <cell r="AE372">
            <v>301.30220457820303</v>
          </cell>
          <cell r="AF372">
            <v>241.04176366256243</v>
          </cell>
          <cell r="AG372">
            <v>180.78132274692183</v>
          </cell>
          <cell r="AH372">
            <v>120.52088183128123</v>
          </cell>
          <cell r="AI372">
            <v>60.260440915640629</v>
          </cell>
          <cell r="AJ372">
            <v>0</v>
          </cell>
        </row>
        <row r="373">
          <cell r="D373" t="str">
            <v>zAll BoardsNeurology</v>
          </cell>
          <cell r="E373" t="str">
            <v>K. Neurology</v>
          </cell>
          <cell r="F373">
            <v>12.034778681120144</v>
          </cell>
          <cell r="G373">
            <v>11.773090394941679</v>
          </cell>
          <cell r="H373">
            <v>11.511402108763214</v>
          </cell>
          <cell r="I373">
            <v>11.249713822584749</v>
          </cell>
          <cell r="J373">
            <v>10.988025536406283</v>
          </cell>
          <cell r="K373">
            <v>10.726337250227818</v>
          </cell>
          <cell r="L373">
            <v>10.464648964049353</v>
          </cell>
          <cell r="M373">
            <v>10.202960677870887</v>
          </cell>
          <cell r="N373">
            <v>9.9412723916924222</v>
          </cell>
          <cell r="O373">
            <v>9.6795841055139569</v>
          </cell>
          <cell r="P373">
            <v>9.4178958193354916</v>
          </cell>
          <cell r="Q373">
            <v>9.1562075331570263</v>
          </cell>
          <cell r="R373">
            <v>8.8945192469785503</v>
          </cell>
          <cell r="S373">
            <v>8.5239142783544448</v>
          </cell>
          <cell r="T373">
            <v>8.1533093097303393</v>
          </cell>
          <cell r="U373">
            <v>7.7827043411062329</v>
          </cell>
          <cell r="V373">
            <v>7.4120993724821265</v>
          </cell>
          <cell r="W373">
            <v>7.0414944038580201</v>
          </cell>
          <cell r="X373">
            <v>6.6708894352339136</v>
          </cell>
          <cell r="Y373">
            <v>6.3002844666098072</v>
          </cell>
          <cell r="Z373">
            <v>5.9296794979857008</v>
          </cell>
          <cell r="AA373">
            <v>5.5590745293615944</v>
          </cell>
          <cell r="AB373">
            <v>5.188469560737488</v>
          </cell>
          <cell r="AC373">
            <v>4.8178645921133816</v>
          </cell>
          <cell r="AD373">
            <v>4.4472596234892752</v>
          </cell>
          <cell r="AE373">
            <v>3.7060496862410628</v>
          </cell>
          <cell r="AF373">
            <v>2.9648397489928504</v>
          </cell>
          <cell r="AG373">
            <v>2.223629811744638</v>
          </cell>
          <cell r="AH373">
            <v>1.4824198744964256</v>
          </cell>
          <cell r="AI373">
            <v>0.74120993724821316</v>
          </cell>
          <cell r="AJ373">
            <v>0</v>
          </cell>
        </row>
        <row r="374">
          <cell r="D374" t="str">
            <v>zAll BoardsNeurosurgery</v>
          </cell>
          <cell r="E374" t="str">
            <v>L. Neurosurgery</v>
          </cell>
          <cell r="F374">
            <v>295.28771454381211</v>
          </cell>
          <cell r="G374">
            <v>288.86687889772327</v>
          </cell>
          <cell r="H374">
            <v>282.44604325163442</v>
          </cell>
          <cell r="I374">
            <v>276.02520760554557</v>
          </cell>
          <cell r="J374">
            <v>269.60437195945673</v>
          </cell>
          <cell r="K374">
            <v>263.18353631336788</v>
          </cell>
          <cell r="L374">
            <v>256.76270066727903</v>
          </cell>
          <cell r="M374">
            <v>250.34186502119019</v>
          </cell>
          <cell r="N374">
            <v>243.92102937510134</v>
          </cell>
          <cell r="O374">
            <v>237.50019372901249</v>
          </cell>
          <cell r="P374">
            <v>231.07935808292365</v>
          </cell>
          <cell r="Q374">
            <v>224.6585224368348</v>
          </cell>
          <cell r="R374">
            <v>218.23768679074595</v>
          </cell>
          <cell r="S374">
            <v>209.14444984113155</v>
          </cell>
          <cell r="T374">
            <v>200.05121289151714</v>
          </cell>
          <cell r="U374">
            <v>190.95797594190273</v>
          </cell>
          <cell r="V374">
            <v>181.86473899228832</v>
          </cell>
          <cell r="W374">
            <v>172.77150204267392</v>
          </cell>
          <cell r="X374">
            <v>163.67826509305951</v>
          </cell>
          <cell r="Y374">
            <v>154.5850281434451</v>
          </cell>
          <cell r="Z374">
            <v>145.49179119383069</v>
          </cell>
          <cell r="AA374">
            <v>136.39855424421629</v>
          </cell>
          <cell r="AB374">
            <v>127.30531729460188</v>
          </cell>
          <cell r="AC374">
            <v>118.21208034498747</v>
          </cell>
          <cell r="AD374">
            <v>109.11884339537298</v>
          </cell>
          <cell r="AE374">
            <v>90.932369496144148</v>
          </cell>
          <cell r="AF374">
            <v>72.745895596915318</v>
          </cell>
          <cell r="AG374">
            <v>54.559421697686489</v>
          </cell>
          <cell r="AH374">
            <v>36.372947798457659</v>
          </cell>
          <cell r="AI374">
            <v>18.18647389922883</v>
          </cell>
          <cell r="AJ374">
            <v>0</v>
          </cell>
        </row>
        <row r="375">
          <cell r="D375" t="str">
            <v>zAll BoardsOphthalmology</v>
          </cell>
          <cell r="E375" t="str">
            <v>M. Ophthalmology</v>
          </cell>
          <cell r="F375">
            <v>2952.3377930381243</v>
          </cell>
          <cell r="G375">
            <v>2888.1411644377094</v>
          </cell>
          <cell r="H375">
            <v>2823.9445358372946</v>
          </cell>
          <cell r="I375">
            <v>2759.7479072368797</v>
          </cell>
          <cell r="J375">
            <v>2695.5512786364648</v>
          </cell>
          <cell r="K375">
            <v>2631.3546500360499</v>
          </cell>
          <cell r="L375">
            <v>2567.158021435635</v>
          </cell>
          <cell r="M375">
            <v>2502.9613928352201</v>
          </cell>
          <cell r="N375">
            <v>2438.7647642348052</v>
          </cell>
          <cell r="O375">
            <v>2374.5681356343903</v>
          </cell>
          <cell r="P375">
            <v>2310.3715070339754</v>
          </cell>
          <cell r="Q375">
            <v>2246.1748784335605</v>
          </cell>
          <cell r="R375">
            <v>2181.9782498331447</v>
          </cell>
          <cell r="S375">
            <v>2091.0624894234302</v>
          </cell>
          <cell r="T375">
            <v>2000.1467290137159</v>
          </cell>
          <cell r="U375">
            <v>1909.2309686040016</v>
          </cell>
          <cell r="V375">
            <v>1818.3152081942874</v>
          </cell>
          <cell r="W375">
            <v>1727.3994477845731</v>
          </cell>
          <cell r="X375">
            <v>1636.4836873748588</v>
          </cell>
          <cell r="Y375">
            <v>1545.5679269651446</v>
          </cell>
          <cell r="Z375">
            <v>1454.6521665554303</v>
          </cell>
          <cell r="AA375">
            <v>1363.736406145716</v>
          </cell>
          <cell r="AB375">
            <v>1272.8206457360018</v>
          </cell>
          <cell r="AC375">
            <v>1181.9048853262875</v>
          </cell>
          <cell r="AD375">
            <v>1090.9891249165723</v>
          </cell>
          <cell r="AE375">
            <v>909.15760409714358</v>
          </cell>
          <cell r="AF375">
            <v>727.32608327771482</v>
          </cell>
          <cell r="AG375">
            <v>545.49456245828605</v>
          </cell>
          <cell r="AH375">
            <v>363.66304163885729</v>
          </cell>
          <cell r="AI375">
            <v>181.83152081942856</v>
          </cell>
          <cell r="AJ375">
            <v>0</v>
          </cell>
        </row>
        <row r="376">
          <cell r="D376" t="str">
            <v>zAll BoardsOral &amp; Maxillofacial Surgery</v>
          </cell>
          <cell r="E376" t="str">
            <v>N. Oral &amp; Maxillofacial Surgery</v>
          </cell>
          <cell r="F376">
            <v>857.24004913881777</v>
          </cell>
          <cell r="G376">
            <v>838.59993241987854</v>
          </cell>
          <cell r="H376">
            <v>819.95981570093932</v>
          </cell>
          <cell r="I376">
            <v>801.31969898200009</v>
          </cell>
          <cell r="J376">
            <v>782.67958226306087</v>
          </cell>
          <cell r="K376">
            <v>764.03946554412164</v>
          </cell>
          <cell r="L376">
            <v>745.39934882518241</v>
          </cell>
          <cell r="M376">
            <v>726.75923210624319</v>
          </cell>
          <cell r="N376">
            <v>708.11911538730396</v>
          </cell>
          <cell r="O376">
            <v>689.47899866836474</v>
          </cell>
          <cell r="P376">
            <v>670.83888194942551</v>
          </cell>
          <cell r="Q376">
            <v>652.19876523048629</v>
          </cell>
          <cell r="R376">
            <v>633.55864851154672</v>
          </cell>
          <cell r="S376">
            <v>607.16037149023225</v>
          </cell>
          <cell r="T376">
            <v>580.76209446891778</v>
          </cell>
          <cell r="U376">
            <v>554.36381744760331</v>
          </cell>
          <cell r="V376">
            <v>527.96554042628884</v>
          </cell>
          <cell r="W376">
            <v>501.56726340497437</v>
          </cell>
          <cell r="X376">
            <v>475.1689863836599</v>
          </cell>
          <cell r="Y376">
            <v>448.77070936234543</v>
          </cell>
          <cell r="Z376">
            <v>422.37243234103096</v>
          </cell>
          <cell r="AA376">
            <v>395.97415531971649</v>
          </cell>
          <cell r="AB376">
            <v>369.57587829840202</v>
          </cell>
          <cell r="AC376">
            <v>343.17760127708755</v>
          </cell>
          <cell r="AD376">
            <v>316.77932425577336</v>
          </cell>
          <cell r="AE376">
            <v>263.98277021314448</v>
          </cell>
          <cell r="AF376">
            <v>211.18621617051559</v>
          </cell>
          <cell r="AG376">
            <v>158.38966212788671</v>
          </cell>
          <cell r="AH376">
            <v>105.59310808525782</v>
          </cell>
          <cell r="AI376">
            <v>52.796554042628934</v>
          </cell>
          <cell r="AJ376">
            <v>0</v>
          </cell>
        </row>
        <row r="377">
          <cell r="D377" t="str">
            <v>zAll BoardsOral Surgery</v>
          </cell>
          <cell r="E377" t="str">
            <v>O. Oral Surgery</v>
          </cell>
          <cell r="F377">
            <v>94.037940379403793</v>
          </cell>
          <cell r="G377">
            <v>91.993147691006101</v>
          </cell>
          <cell r="H377">
            <v>89.948355002608409</v>
          </cell>
          <cell r="I377">
            <v>87.903562314210717</v>
          </cell>
          <cell r="J377">
            <v>85.858769625813025</v>
          </cell>
          <cell r="K377">
            <v>83.813976937415333</v>
          </cell>
          <cell r="L377">
            <v>81.769184249017641</v>
          </cell>
          <cell r="M377">
            <v>79.724391560619949</v>
          </cell>
          <cell r="N377">
            <v>77.679598872222257</v>
          </cell>
          <cell r="O377">
            <v>75.634806183824566</v>
          </cell>
          <cell r="P377">
            <v>73.590013495426874</v>
          </cell>
          <cell r="Q377">
            <v>71.545220807029182</v>
          </cell>
          <cell r="R377">
            <v>69.500428118631419</v>
          </cell>
          <cell r="S377">
            <v>66.604576947021769</v>
          </cell>
          <cell r="T377">
            <v>63.708725775412127</v>
          </cell>
          <cell r="U377">
            <v>60.812874603802484</v>
          </cell>
          <cell r="V377">
            <v>57.917023432192842</v>
          </cell>
          <cell r="W377">
            <v>55.021172260583199</v>
          </cell>
          <cell r="X377">
            <v>52.125321088973557</v>
          </cell>
          <cell r="Y377">
            <v>49.229469917363915</v>
          </cell>
          <cell r="Z377">
            <v>46.333618745754272</v>
          </cell>
          <cell r="AA377">
            <v>43.43776757414463</v>
          </cell>
          <cell r="AB377">
            <v>40.541916402534987</v>
          </cell>
          <cell r="AC377">
            <v>37.646065230925345</v>
          </cell>
          <cell r="AD377">
            <v>34.750214059315709</v>
          </cell>
          <cell r="AE377">
            <v>28.958511716096424</v>
          </cell>
          <cell r="AF377">
            <v>23.16680937287714</v>
          </cell>
          <cell r="AG377">
            <v>17.375107029657855</v>
          </cell>
          <cell r="AH377">
            <v>11.58340468643857</v>
          </cell>
          <cell r="AI377">
            <v>5.7917023432192849</v>
          </cell>
          <cell r="AJ377">
            <v>0</v>
          </cell>
        </row>
        <row r="378">
          <cell r="D378" t="str">
            <v>zAll BoardsOrthodontics</v>
          </cell>
          <cell r="E378" t="str">
            <v>P. Orthodontics</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row>
        <row r="379">
          <cell r="D379" t="str">
            <v>zAll BoardsPain Management</v>
          </cell>
          <cell r="E379" t="str">
            <v>Q. Pain Management</v>
          </cell>
          <cell r="F379">
            <v>111</v>
          </cell>
          <cell r="G379">
            <v>108.58637856702936</v>
          </cell>
          <cell r="H379">
            <v>106.17275713405871</v>
          </cell>
          <cell r="I379">
            <v>103.75913570108807</v>
          </cell>
          <cell r="J379">
            <v>101.34551426811743</v>
          </cell>
          <cell r="K379">
            <v>98.931892835146783</v>
          </cell>
          <cell r="L379">
            <v>96.51827140217614</v>
          </cell>
          <cell r="M379">
            <v>94.104649969205497</v>
          </cell>
          <cell r="N379">
            <v>91.691028536234853</v>
          </cell>
          <cell r="O379">
            <v>89.27740710326421</v>
          </cell>
          <cell r="P379">
            <v>86.863785670293566</v>
          </cell>
          <cell r="Q379">
            <v>84.450164237322923</v>
          </cell>
          <cell r="R379">
            <v>82.036542804352294</v>
          </cell>
          <cell r="S379">
            <v>78.618353520837616</v>
          </cell>
          <cell r="T379">
            <v>75.200164237322937</v>
          </cell>
          <cell r="U379">
            <v>71.781974953808259</v>
          </cell>
          <cell r="V379">
            <v>68.363785670293581</v>
          </cell>
          <cell r="W379">
            <v>64.945596386778902</v>
          </cell>
          <cell r="X379">
            <v>61.527407103264224</v>
          </cell>
          <cell r="Y379">
            <v>58.109217819749546</v>
          </cell>
          <cell r="Z379">
            <v>54.691028536234867</v>
          </cell>
          <cell r="AA379">
            <v>51.272839252720189</v>
          </cell>
          <cell r="AB379">
            <v>47.854649969205511</v>
          </cell>
          <cell r="AC379">
            <v>44.436460685690832</v>
          </cell>
          <cell r="AD379">
            <v>41.018271402176147</v>
          </cell>
          <cell r="AE379">
            <v>34.18189283514679</v>
          </cell>
          <cell r="AF379">
            <v>27.345514268117434</v>
          </cell>
          <cell r="AG379">
            <v>20.509135701088077</v>
          </cell>
          <cell r="AH379">
            <v>13.67275713405872</v>
          </cell>
          <cell r="AI379">
            <v>6.8363785670293629</v>
          </cell>
          <cell r="AJ379">
            <v>0</v>
          </cell>
        </row>
        <row r="380">
          <cell r="D380" t="str">
            <v>zAll BoardsPlastic Surgery</v>
          </cell>
          <cell r="E380" t="str">
            <v>R. Plastic Surgery</v>
          </cell>
          <cell r="F380">
            <v>642.01580849141828</v>
          </cell>
          <cell r="G380">
            <v>628.05560024204112</v>
          </cell>
          <cell r="H380">
            <v>614.09539199266396</v>
          </cell>
          <cell r="I380">
            <v>600.1351837432868</v>
          </cell>
          <cell r="J380">
            <v>586.17497549390964</v>
          </cell>
          <cell r="K380">
            <v>572.21476724453248</v>
          </cell>
          <cell r="L380">
            <v>558.25455899515532</v>
          </cell>
          <cell r="M380">
            <v>544.29435074577816</v>
          </cell>
          <cell r="N380">
            <v>530.334142496401</v>
          </cell>
          <cell r="O380">
            <v>516.37393424702384</v>
          </cell>
          <cell r="P380">
            <v>502.41372599764668</v>
          </cell>
          <cell r="Q380">
            <v>488.45351774826952</v>
          </cell>
          <cell r="R380">
            <v>474.49330949889259</v>
          </cell>
          <cell r="S380">
            <v>454.72275493643872</v>
          </cell>
          <cell r="T380">
            <v>434.95220037398485</v>
          </cell>
          <cell r="U380">
            <v>415.18164581153098</v>
          </cell>
          <cell r="V380">
            <v>395.41109124907712</v>
          </cell>
          <cell r="W380">
            <v>375.64053668662325</v>
          </cell>
          <cell r="X380">
            <v>355.86998212416938</v>
          </cell>
          <cell r="Y380">
            <v>336.09942756171552</v>
          </cell>
          <cell r="Z380">
            <v>316.32887299926165</v>
          </cell>
          <cell r="AA380">
            <v>296.55831843680778</v>
          </cell>
          <cell r="AB380">
            <v>276.78776387435391</v>
          </cell>
          <cell r="AC380">
            <v>257.01720931190005</v>
          </cell>
          <cell r="AD380">
            <v>237.24665474944629</v>
          </cell>
          <cell r="AE380">
            <v>197.70554562453859</v>
          </cell>
          <cell r="AF380">
            <v>158.16443649963088</v>
          </cell>
          <cell r="AG380">
            <v>118.62332737472317</v>
          </cell>
          <cell r="AH380">
            <v>79.082218249815469</v>
          </cell>
          <cell r="AI380">
            <v>39.541109124907756</v>
          </cell>
          <cell r="AJ380">
            <v>0</v>
          </cell>
        </row>
        <row r="381">
          <cell r="D381" t="str">
            <v>zAll BoardsRespiratory Medicine</v>
          </cell>
          <cell r="E381" t="str">
            <v>S. Respiratory Medicine</v>
          </cell>
          <cell r="F381">
            <v>4.00316169828365</v>
          </cell>
          <cell r="G381">
            <v>3.9161156003140594</v>
          </cell>
          <cell r="H381">
            <v>3.8290695023444687</v>
          </cell>
          <cell r="I381">
            <v>3.7420234043748781</v>
          </cell>
          <cell r="J381">
            <v>3.6549773064052875</v>
          </cell>
          <cell r="K381">
            <v>3.5679312084356969</v>
          </cell>
          <cell r="L381">
            <v>3.4808851104661063</v>
          </cell>
          <cell r="M381">
            <v>3.3938390124965157</v>
          </cell>
          <cell r="N381">
            <v>3.306792914526925</v>
          </cell>
          <cell r="O381">
            <v>3.2197468165573344</v>
          </cell>
          <cell r="P381">
            <v>3.1327007185877438</v>
          </cell>
          <cell r="Q381">
            <v>3.0456546206181532</v>
          </cell>
          <cell r="R381">
            <v>2.9586085226485608</v>
          </cell>
          <cell r="S381">
            <v>2.8353331675382041</v>
          </cell>
          <cell r="T381">
            <v>2.7120578124278474</v>
          </cell>
          <cell r="U381">
            <v>2.5887824573174907</v>
          </cell>
          <cell r="V381">
            <v>2.465507102207134</v>
          </cell>
          <cell r="W381">
            <v>2.3422317470967773</v>
          </cell>
          <cell r="X381">
            <v>2.2189563919864206</v>
          </cell>
          <cell r="Y381">
            <v>2.0956810368760639</v>
          </cell>
          <cell r="Z381">
            <v>1.9724056817657072</v>
          </cell>
          <cell r="AA381">
            <v>1.8491303266553505</v>
          </cell>
          <cell r="AB381">
            <v>1.7258549715449938</v>
          </cell>
          <cell r="AC381">
            <v>1.6025796164346371</v>
          </cell>
          <cell r="AD381">
            <v>1.4793042613242804</v>
          </cell>
          <cell r="AE381">
            <v>1.232753551103567</v>
          </cell>
          <cell r="AF381">
            <v>0.98620284088285359</v>
          </cell>
          <cell r="AG381">
            <v>0.73965213066214019</v>
          </cell>
          <cell r="AH381">
            <v>0.4931014204414268</v>
          </cell>
          <cell r="AI381">
            <v>0.2465507102207134</v>
          </cell>
          <cell r="AJ381">
            <v>0</v>
          </cell>
        </row>
        <row r="382">
          <cell r="D382" t="str">
            <v>zAll BoardsRestorative Dentistry</v>
          </cell>
          <cell r="E382" t="str">
            <v>T. Restorative Dentistry</v>
          </cell>
          <cell r="F382">
            <v>1</v>
          </cell>
          <cell r="G382">
            <v>0.97825566276603027</v>
          </cell>
          <cell r="H382">
            <v>0.95651132553206053</v>
          </cell>
          <cell r="I382">
            <v>0.9347669882980908</v>
          </cell>
          <cell r="J382">
            <v>0.91302265106412106</v>
          </cell>
          <cell r="K382">
            <v>0.89127831383015133</v>
          </cell>
          <cell r="L382">
            <v>0.86953397659618159</v>
          </cell>
          <cell r="M382">
            <v>0.84778963936221186</v>
          </cell>
          <cell r="N382">
            <v>0.82604530212824212</v>
          </cell>
          <cell r="O382">
            <v>0.80430096489427239</v>
          </cell>
          <cell r="P382">
            <v>0.78255662766030265</v>
          </cell>
          <cell r="Q382">
            <v>0.76081229042633292</v>
          </cell>
          <cell r="R382">
            <v>0.73906795319236296</v>
          </cell>
          <cell r="S382">
            <v>0.70827345514268114</v>
          </cell>
          <cell r="T382">
            <v>0.67747895709299932</v>
          </cell>
          <cell r="U382">
            <v>0.64668445904331751</v>
          </cell>
          <cell r="V382">
            <v>0.61588996099363569</v>
          </cell>
          <cell r="W382">
            <v>0.58509546294395387</v>
          </cell>
          <cell r="X382">
            <v>0.55430096489427205</v>
          </cell>
          <cell r="Y382">
            <v>0.52350646684459023</v>
          </cell>
          <cell r="Z382">
            <v>0.49271196879490842</v>
          </cell>
          <cell r="AA382">
            <v>0.4619174707452266</v>
          </cell>
          <cell r="AB382">
            <v>0.43112297269554478</v>
          </cell>
          <cell r="AC382">
            <v>0.40032847464586296</v>
          </cell>
          <cell r="AD382">
            <v>0.36953397659618148</v>
          </cell>
          <cell r="AE382">
            <v>0.3079449804968179</v>
          </cell>
          <cell r="AF382">
            <v>0.24635598439745432</v>
          </cell>
          <cell r="AG382">
            <v>0.18476698829809074</v>
          </cell>
          <cell r="AH382">
            <v>0.12317799219872716</v>
          </cell>
          <cell r="AI382">
            <v>6.158899609936358E-2</v>
          </cell>
          <cell r="AJ382">
            <v>0</v>
          </cell>
        </row>
        <row r="383">
          <cell r="D383" t="str">
            <v>zAll BoardsRheumatology</v>
          </cell>
          <cell r="E383" t="str">
            <v>U. Rheumatology</v>
          </cell>
          <cell r="F383">
            <v>7</v>
          </cell>
          <cell r="G383">
            <v>6.8477896393622117</v>
          </cell>
          <cell r="H383">
            <v>6.6955792787244235</v>
          </cell>
          <cell r="I383">
            <v>6.5433689180866352</v>
          </cell>
          <cell r="J383">
            <v>6.391158557448847</v>
          </cell>
          <cell r="K383">
            <v>6.2389481968110587</v>
          </cell>
          <cell r="L383">
            <v>6.0867378361732705</v>
          </cell>
          <cell r="M383">
            <v>5.9345274755354822</v>
          </cell>
          <cell r="N383">
            <v>5.782317114897694</v>
          </cell>
          <cell r="O383">
            <v>5.6301067542599057</v>
          </cell>
          <cell r="P383">
            <v>5.4778963936221174</v>
          </cell>
          <cell r="Q383">
            <v>5.3256860329843292</v>
          </cell>
          <cell r="R383">
            <v>5.1734756723465409</v>
          </cell>
          <cell r="S383">
            <v>4.9579141859987681</v>
          </cell>
          <cell r="T383">
            <v>4.7423526996509953</v>
          </cell>
          <cell r="U383">
            <v>4.5267912133032224</v>
          </cell>
          <cell r="V383">
            <v>4.3112297269554496</v>
          </cell>
          <cell r="W383">
            <v>4.0956682406076768</v>
          </cell>
          <cell r="X383">
            <v>3.8801067542599044</v>
          </cell>
          <cell r="Y383">
            <v>3.664545267912132</v>
          </cell>
          <cell r="Z383">
            <v>3.4489837815643596</v>
          </cell>
          <cell r="AA383">
            <v>3.2334222952165872</v>
          </cell>
          <cell r="AB383">
            <v>3.0178608088688148</v>
          </cell>
          <cell r="AC383">
            <v>2.8022993225210424</v>
          </cell>
          <cell r="AD383">
            <v>2.5867378361732705</v>
          </cell>
          <cell r="AE383">
            <v>2.1556148634777252</v>
          </cell>
          <cell r="AF383">
            <v>1.7244918907821802</v>
          </cell>
          <cell r="AG383">
            <v>1.2933689180866352</v>
          </cell>
          <cell r="AH383">
            <v>0.86224594539109023</v>
          </cell>
          <cell r="AI383">
            <v>0.43112297269554517</v>
          </cell>
          <cell r="AJ383">
            <v>0</v>
          </cell>
        </row>
        <row r="384">
          <cell r="D384" t="str">
            <v>zAll BoardsTrauma &amp; Orthopaedics</v>
          </cell>
          <cell r="E384" t="str">
            <v>V. Trauma &amp; Orthopaedics</v>
          </cell>
          <cell r="F384">
            <v>6966.0415788069122</v>
          </cell>
          <cell r="G384">
            <v>6814.5696215314792</v>
          </cell>
          <cell r="H384">
            <v>6663.0976642560463</v>
          </cell>
          <cell r="I384">
            <v>6511.6257069806134</v>
          </cell>
          <cell r="J384">
            <v>6360.1537497051804</v>
          </cell>
          <cell r="K384">
            <v>6208.6817924297475</v>
          </cell>
          <cell r="L384">
            <v>6057.2098351543145</v>
          </cell>
          <cell r="M384">
            <v>5905.7378778788816</v>
          </cell>
          <cell r="N384">
            <v>5754.2659206034486</v>
          </cell>
          <cell r="O384">
            <v>5602.7939633280157</v>
          </cell>
          <cell r="P384">
            <v>5451.3220060525828</v>
          </cell>
          <cell r="Q384">
            <v>5299.8500487771498</v>
          </cell>
          <cell r="R384">
            <v>5148.3780915017214</v>
          </cell>
          <cell r="S384">
            <v>4933.8623376891501</v>
          </cell>
          <cell r="T384">
            <v>4719.3465838765787</v>
          </cell>
          <cell r="U384">
            <v>4504.8308300640074</v>
          </cell>
          <cell r="V384">
            <v>4290.315076251436</v>
          </cell>
          <cell r="W384">
            <v>4075.7993224388642</v>
          </cell>
          <cell r="X384">
            <v>3861.2835686262924</v>
          </cell>
          <cell r="Y384">
            <v>3646.7678148137206</v>
          </cell>
          <cell r="Z384">
            <v>3432.2520610011488</v>
          </cell>
          <cell r="AA384">
            <v>3217.736307188577</v>
          </cell>
          <cell r="AB384">
            <v>3003.2205533760052</v>
          </cell>
          <cell r="AC384">
            <v>2788.7047995634334</v>
          </cell>
          <cell r="AD384">
            <v>2574.1890457508607</v>
          </cell>
          <cell r="AE384">
            <v>2145.1575381257171</v>
          </cell>
          <cell r="AF384">
            <v>1716.1260305005737</v>
          </cell>
          <cell r="AG384">
            <v>1287.0945228754304</v>
          </cell>
          <cell r="AH384">
            <v>858.06301525028698</v>
          </cell>
          <cell r="AI384">
            <v>429.03150762514355</v>
          </cell>
          <cell r="AJ384">
            <v>0</v>
          </cell>
        </row>
        <row r="385">
          <cell r="D385" t="str">
            <v>zAll BoardsUrology</v>
          </cell>
          <cell r="E385" t="str">
            <v>W. Urology</v>
          </cell>
          <cell r="F385">
            <v>3526.2730912977186</v>
          </cell>
          <cell r="G385">
            <v>3449.596620021468</v>
          </cell>
          <cell r="H385">
            <v>3372.9201487452174</v>
          </cell>
          <cell r="I385">
            <v>3296.2436774689668</v>
          </cell>
          <cell r="J385">
            <v>3219.5672061927162</v>
          </cell>
          <cell r="K385">
            <v>3142.8907349164656</v>
          </cell>
          <cell r="L385">
            <v>3066.214263640215</v>
          </cell>
          <cell r="M385">
            <v>2989.5377923639644</v>
          </cell>
          <cell r="N385">
            <v>2912.8613210877138</v>
          </cell>
          <cell r="O385">
            <v>2836.1848498114632</v>
          </cell>
          <cell r="P385">
            <v>2759.5083785352126</v>
          </cell>
          <cell r="Q385">
            <v>2682.831907258962</v>
          </cell>
          <cell r="R385">
            <v>2606.1554359827114</v>
          </cell>
          <cell r="S385">
            <v>2497.5656261500985</v>
          </cell>
          <cell r="T385">
            <v>2388.9758163174856</v>
          </cell>
          <cell r="U385">
            <v>2280.3860064848727</v>
          </cell>
          <cell r="V385">
            <v>2171.7961966522598</v>
          </cell>
          <cell r="W385">
            <v>2063.2063868196469</v>
          </cell>
          <cell r="X385">
            <v>1954.616576987034</v>
          </cell>
          <cell r="Y385">
            <v>1846.0267671544211</v>
          </cell>
          <cell r="Z385">
            <v>1737.4369573218082</v>
          </cell>
          <cell r="AA385">
            <v>1628.8471474891953</v>
          </cell>
          <cell r="AB385">
            <v>1520.2573376565824</v>
          </cell>
          <cell r="AC385">
            <v>1411.6675278239695</v>
          </cell>
          <cell r="AD385">
            <v>1303.0777179913557</v>
          </cell>
          <cell r="AE385">
            <v>1085.8980983261297</v>
          </cell>
          <cell r="AF385">
            <v>868.71847866090377</v>
          </cell>
          <cell r="AG385">
            <v>651.53885899567786</v>
          </cell>
          <cell r="AH385">
            <v>434.35923933045194</v>
          </cell>
          <cell r="AI385">
            <v>217.179619665226</v>
          </cell>
          <cell r="AJ385">
            <v>0</v>
          </cell>
        </row>
        <row r="386">
          <cell r="D386" t="str">
            <v>zAll BoardsOther specialties</v>
          </cell>
          <cell r="E386" t="str">
            <v>X. Other specialties</v>
          </cell>
          <cell r="F386">
            <v>1072.3446251129178</v>
          </cell>
          <cell r="G386">
            <v>1049.0272019534277</v>
          </cell>
          <cell r="H386">
            <v>1025.7097787939376</v>
          </cell>
          <cell r="I386">
            <v>1002.3923556344474</v>
          </cell>
          <cell r="J386">
            <v>979.07493247495722</v>
          </cell>
          <cell r="K386">
            <v>955.75750931546702</v>
          </cell>
          <cell r="L386">
            <v>932.44008615597681</v>
          </cell>
          <cell r="M386">
            <v>909.12266299648661</v>
          </cell>
          <cell r="N386">
            <v>885.80523983699641</v>
          </cell>
          <cell r="O386">
            <v>862.4878166775062</v>
          </cell>
          <cell r="P386">
            <v>839.170393518016</v>
          </cell>
          <cell r="Q386">
            <v>815.85297035852579</v>
          </cell>
          <cell r="R386">
            <v>792.53554719903593</v>
          </cell>
          <cell r="S386">
            <v>759.51323273240939</v>
          </cell>
          <cell r="T386">
            <v>726.49091826578285</v>
          </cell>
          <cell r="U386">
            <v>693.46860379915631</v>
          </cell>
          <cell r="V386">
            <v>660.44628933252977</v>
          </cell>
          <cell r="W386">
            <v>627.42397486590323</v>
          </cell>
          <cell r="X386">
            <v>594.40166039927669</v>
          </cell>
          <cell r="Y386">
            <v>561.37934593265015</v>
          </cell>
          <cell r="Z386">
            <v>528.35703146602361</v>
          </cell>
          <cell r="AA386">
            <v>495.33471699939713</v>
          </cell>
          <cell r="AB386">
            <v>462.31240253277065</v>
          </cell>
          <cell r="AC386">
            <v>429.29008806614416</v>
          </cell>
          <cell r="AD386">
            <v>396.26777359951797</v>
          </cell>
          <cell r="AE386">
            <v>330.22314466626494</v>
          </cell>
          <cell r="AF386">
            <v>264.17851573301198</v>
          </cell>
          <cell r="AG386">
            <v>198.13388679975898</v>
          </cell>
          <cell r="AH386">
            <v>132.08925786650599</v>
          </cell>
          <cell r="AI386">
            <v>66.044628933252994</v>
          </cell>
          <cell r="AJ38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GridLines="0" topLeftCell="A12" zoomScale="110" zoomScaleNormal="110" workbookViewId="0">
      <selection activeCell="B5" sqref="B5"/>
    </sheetView>
  </sheetViews>
  <sheetFormatPr defaultColWidth="9.140625" defaultRowHeight="12.75" x14ac:dyDescent="0.2"/>
  <cols>
    <col min="1" max="1" width="15" style="8" customWidth="1"/>
    <col min="2" max="2" width="29.85546875" style="8" customWidth="1"/>
    <col min="3" max="3" width="88.7109375" style="8" customWidth="1"/>
    <col min="4" max="16384" width="9.140625" style="8"/>
  </cols>
  <sheetData>
    <row r="1" spans="1:20" s="3" customFormat="1" x14ac:dyDescent="0.2">
      <c r="A1" s="2" t="s">
        <v>317</v>
      </c>
      <c r="C1" s="5"/>
      <c r="D1" s="4"/>
      <c r="E1" s="6"/>
      <c r="F1" s="6"/>
      <c r="G1" s="6"/>
      <c r="H1" s="6"/>
      <c r="I1" s="6"/>
      <c r="J1" s="6"/>
      <c r="K1" s="6"/>
      <c r="L1" s="6"/>
      <c r="M1" s="6"/>
      <c r="N1" s="6"/>
      <c r="O1" s="6"/>
      <c r="P1" s="6"/>
      <c r="Q1" s="6"/>
      <c r="R1" s="6"/>
      <c r="S1" s="6"/>
      <c r="T1" s="6"/>
    </row>
    <row r="2" spans="1:20" s="3" customFormat="1" x14ac:dyDescent="0.2">
      <c r="A2" s="1"/>
      <c r="C2" s="5"/>
      <c r="D2" s="4"/>
      <c r="E2" s="6"/>
      <c r="F2" s="6"/>
      <c r="G2" s="6"/>
      <c r="H2" s="6"/>
      <c r="I2" s="6"/>
      <c r="J2" s="6"/>
      <c r="K2" s="6"/>
      <c r="L2" s="6"/>
      <c r="M2" s="6"/>
      <c r="N2" s="6"/>
      <c r="O2" s="6"/>
      <c r="P2" s="6"/>
      <c r="Q2" s="6"/>
      <c r="R2" s="6"/>
      <c r="S2" s="6"/>
      <c r="T2" s="6"/>
    </row>
    <row r="3" spans="1:20" s="3" customFormat="1" x14ac:dyDescent="0.2">
      <c r="A3" s="2" t="s">
        <v>11</v>
      </c>
      <c r="C3" s="5"/>
      <c r="D3" s="4"/>
      <c r="E3" s="6"/>
      <c r="F3" s="6"/>
      <c r="G3" s="6"/>
      <c r="H3" s="6"/>
      <c r="I3" s="6"/>
      <c r="J3" s="6"/>
      <c r="K3" s="6"/>
      <c r="L3" s="6"/>
      <c r="M3" s="6"/>
      <c r="N3" s="6"/>
      <c r="O3" s="6"/>
      <c r="P3" s="6"/>
      <c r="Q3" s="6"/>
      <c r="R3" s="6"/>
      <c r="S3" s="6"/>
      <c r="T3" s="6"/>
    </row>
    <row r="4" spans="1:20" s="3" customFormat="1" x14ac:dyDescent="0.2">
      <c r="A4" s="1"/>
      <c r="C4" s="5"/>
      <c r="D4" s="4"/>
      <c r="E4" s="6"/>
      <c r="F4" s="6"/>
      <c r="G4" s="6"/>
      <c r="H4" s="6"/>
      <c r="I4" s="6"/>
      <c r="J4" s="6"/>
      <c r="K4" s="6"/>
      <c r="L4" s="6"/>
      <c r="M4" s="6"/>
      <c r="N4" s="6"/>
      <c r="O4" s="6"/>
      <c r="P4" s="6"/>
      <c r="Q4" s="6"/>
      <c r="R4" s="6"/>
      <c r="S4" s="6"/>
      <c r="T4" s="6"/>
    </row>
    <row r="5" spans="1:20" s="3" customFormat="1" x14ac:dyDescent="0.2">
      <c r="A5" s="7" t="s">
        <v>22</v>
      </c>
      <c r="B5" s="340"/>
      <c r="C5" s="5"/>
      <c r="D5" s="4"/>
      <c r="E5" s="6"/>
      <c r="F5" s="6"/>
      <c r="G5" s="6"/>
      <c r="H5" s="6"/>
      <c r="I5" s="6"/>
      <c r="J5" s="6"/>
      <c r="K5" s="6"/>
      <c r="L5" s="6"/>
      <c r="M5" s="6"/>
      <c r="N5" s="6"/>
      <c r="O5" s="6"/>
      <c r="P5" s="6"/>
      <c r="Q5" s="6"/>
      <c r="R5" s="6"/>
      <c r="S5" s="6"/>
      <c r="T5" s="6"/>
    </row>
    <row r="6" spans="1:20" s="3" customFormat="1" x14ac:dyDescent="0.2">
      <c r="A6" s="7" t="s">
        <v>24</v>
      </c>
      <c r="B6" s="340" t="s">
        <v>20</v>
      </c>
      <c r="C6" s="5"/>
      <c r="D6" s="4"/>
      <c r="E6" s="6"/>
      <c r="F6" s="6"/>
      <c r="G6" s="6"/>
      <c r="H6" s="6"/>
      <c r="I6" s="6"/>
      <c r="J6" s="6"/>
      <c r="K6" s="6"/>
      <c r="L6" s="6"/>
      <c r="M6" s="6"/>
      <c r="N6" s="6"/>
      <c r="O6" s="6"/>
      <c r="P6" s="6"/>
      <c r="Q6" s="6"/>
      <c r="R6" s="6"/>
      <c r="S6" s="6"/>
      <c r="T6" s="6"/>
    </row>
    <row r="7" spans="1:20" s="3" customFormat="1" x14ac:dyDescent="0.2">
      <c r="A7" s="7" t="s">
        <v>21</v>
      </c>
      <c r="B7" s="341" t="s">
        <v>21</v>
      </c>
      <c r="C7" s="5"/>
      <c r="D7" s="4"/>
      <c r="E7" s="6"/>
      <c r="F7" s="6"/>
      <c r="G7" s="6"/>
      <c r="H7" s="6"/>
      <c r="I7" s="6"/>
      <c r="J7" s="6"/>
      <c r="K7" s="6"/>
      <c r="L7" s="6"/>
      <c r="M7" s="6"/>
      <c r="N7" s="6"/>
      <c r="O7" s="6"/>
      <c r="P7" s="6"/>
      <c r="Q7" s="6"/>
      <c r="R7" s="6"/>
      <c r="S7" s="6"/>
      <c r="T7" s="6"/>
    </row>
    <row r="9" spans="1:20" x14ac:dyDescent="0.2">
      <c r="A9" s="122" t="s">
        <v>8</v>
      </c>
      <c r="B9" s="7" t="s">
        <v>116</v>
      </c>
      <c r="C9" s="7" t="s">
        <v>12</v>
      </c>
    </row>
    <row r="10" spans="1:20" ht="18" customHeight="1" x14ac:dyDescent="0.2">
      <c r="A10" s="453" t="s">
        <v>263</v>
      </c>
      <c r="B10" s="454" t="s">
        <v>236</v>
      </c>
      <c r="C10" s="464" t="s">
        <v>259</v>
      </c>
    </row>
    <row r="11" spans="1:20" ht="103.5" customHeight="1" x14ac:dyDescent="0.2">
      <c r="A11" s="451">
        <v>1</v>
      </c>
      <c r="B11" s="452" t="s">
        <v>9</v>
      </c>
      <c r="C11" s="464" t="s">
        <v>298</v>
      </c>
    </row>
    <row r="12" spans="1:20" ht="19.5" customHeight="1" x14ac:dyDescent="0.2">
      <c r="A12" s="451">
        <v>2</v>
      </c>
      <c r="B12" s="452" t="s">
        <v>19</v>
      </c>
      <c r="C12" s="464" t="s">
        <v>260</v>
      </c>
    </row>
    <row r="13" spans="1:20" ht="25.5" x14ac:dyDescent="0.2">
      <c r="A13" s="451">
        <v>3</v>
      </c>
      <c r="B13" s="452" t="s">
        <v>255</v>
      </c>
      <c r="C13" s="464" t="s">
        <v>320</v>
      </c>
    </row>
    <row r="14" spans="1:20" ht="25.5" x14ac:dyDescent="0.2">
      <c r="A14" s="451">
        <v>4</v>
      </c>
      <c r="B14" s="452" t="s">
        <v>256</v>
      </c>
      <c r="C14" s="464" t="s">
        <v>319</v>
      </c>
    </row>
    <row r="15" spans="1:20" ht="135.75" customHeight="1" x14ac:dyDescent="0.2">
      <c r="A15" s="451">
        <v>5</v>
      </c>
      <c r="B15" s="452" t="s">
        <v>257</v>
      </c>
      <c r="C15" s="464" t="s">
        <v>288</v>
      </c>
    </row>
    <row r="16" spans="1:20" ht="36.75" customHeight="1" x14ac:dyDescent="0.2">
      <c r="A16" s="451">
        <v>6</v>
      </c>
      <c r="B16" s="452" t="s">
        <v>258</v>
      </c>
      <c r="C16" s="464" t="s">
        <v>261</v>
      </c>
    </row>
    <row r="17" spans="1:3" ht="26.25" customHeight="1" x14ac:dyDescent="0.2">
      <c r="A17" s="451">
        <v>7</v>
      </c>
      <c r="B17" s="452" t="s">
        <v>254</v>
      </c>
      <c r="C17" s="464" t="s">
        <v>262</v>
      </c>
    </row>
    <row r="18" spans="1:3" x14ac:dyDescent="0.2">
      <c r="A18" s="9"/>
    </row>
    <row r="19" spans="1:3" x14ac:dyDescent="0.2">
      <c r="A19" s="9"/>
    </row>
    <row r="20" spans="1:3" x14ac:dyDescent="0.2">
      <c r="A20" s="9"/>
    </row>
  </sheetData>
  <sheetProtection sheet="1" objects="1" scenarios="1"/>
  <pageMargins left="0.70866141732283472" right="0.70866141732283472" top="0.74803149606299213" bottom="0.74803149606299213" header="0.31496062992125984" footer="0.31496062992125984"/>
  <pageSetup paperSize="9"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opLeftCell="A7" zoomScale="90" zoomScaleNormal="90" workbookViewId="0">
      <selection activeCell="B10" sqref="B10:C10"/>
    </sheetView>
  </sheetViews>
  <sheetFormatPr defaultRowHeight="15" x14ac:dyDescent="0.25"/>
  <cols>
    <col min="2" max="2" width="96.7109375" bestFit="1" customWidth="1"/>
    <col min="3" max="3" width="132.28515625" bestFit="1" customWidth="1"/>
  </cols>
  <sheetData>
    <row r="1" spans="1:3" ht="87" customHeight="1" x14ac:dyDescent="0.25">
      <c r="A1" s="638" t="s">
        <v>297</v>
      </c>
      <c r="B1" s="638"/>
      <c r="C1" s="638"/>
    </row>
    <row r="3" spans="1:3" x14ac:dyDescent="0.25">
      <c r="A3" s="126" t="s">
        <v>115</v>
      </c>
      <c r="B3" s="126" t="s">
        <v>116</v>
      </c>
      <c r="C3" s="126" t="s">
        <v>12</v>
      </c>
    </row>
    <row r="4" spans="1:3" x14ac:dyDescent="0.25">
      <c r="A4" s="124">
        <v>1</v>
      </c>
      <c r="B4" s="125" t="s">
        <v>55</v>
      </c>
      <c r="C4" s="123" t="s">
        <v>267</v>
      </c>
    </row>
    <row r="5" spans="1:3" x14ac:dyDescent="0.25">
      <c r="A5" s="124">
        <v>2</v>
      </c>
      <c r="B5" s="125" t="s">
        <v>117</v>
      </c>
      <c r="C5" s="123" t="s">
        <v>268</v>
      </c>
    </row>
    <row r="6" spans="1:3" x14ac:dyDescent="0.25">
      <c r="A6" s="124">
        <v>3</v>
      </c>
      <c r="B6" s="125" t="s">
        <v>118</v>
      </c>
      <c r="C6" s="123" t="s">
        <v>266</v>
      </c>
    </row>
    <row r="7" spans="1:3" x14ac:dyDescent="0.25">
      <c r="A7" s="124">
        <v>4</v>
      </c>
      <c r="B7" s="125" t="s">
        <v>15</v>
      </c>
      <c r="C7" s="123" t="s">
        <v>269</v>
      </c>
    </row>
    <row r="8" spans="1:3" x14ac:dyDescent="0.25">
      <c r="A8" s="124">
        <v>5</v>
      </c>
      <c r="B8" s="125" t="s">
        <v>14</v>
      </c>
      <c r="C8" s="123" t="s">
        <v>270</v>
      </c>
    </row>
    <row r="9" spans="1:3" x14ac:dyDescent="0.25">
      <c r="A9" s="191">
        <v>6</v>
      </c>
      <c r="B9" s="192" t="s">
        <v>18</v>
      </c>
      <c r="C9" s="193" t="s">
        <v>106</v>
      </c>
    </row>
    <row r="10" spans="1:3" x14ac:dyDescent="0.25">
      <c r="A10" s="124">
        <v>7</v>
      </c>
      <c r="B10" s="125" t="s">
        <v>49</v>
      </c>
      <c r="C10" s="123" t="s">
        <v>271</v>
      </c>
    </row>
    <row r="11" spans="1:3" x14ac:dyDescent="0.25">
      <c r="A11" s="124">
        <v>8</v>
      </c>
      <c r="B11" s="125" t="s">
        <v>56</v>
      </c>
      <c r="C11" s="123" t="s">
        <v>272</v>
      </c>
    </row>
    <row r="12" spans="1:3" x14ac:dyDescent="0.25">
      <c r="A12" s="191">
        <v>9</v>
      </c>
      <c r="B12" s="192" t="s">
        <v>35</v>
      </c>
      <c r="C12" s="193" t="s">
        <v>107</v>
      </c>
    </row>
    <row r="13" spans="1:3" x14ac:dyDescent="0.25">
      <c r="A13" s="191">
        <v>10</v>
      </c>
      <c r="B13" s="155" t="s">
        <v>133</v>
      </c>
      <c r="C13" s="193" t="s">
        <v>108</v>
      </c>
    </row>
    <row r="14" spans="1:3" x14ac:dyDescent="0.25">
      <c r="A14" s="191">
        <v>11</v>
      </c>
      <c r="B14" s="155" t="s">
        <v>134</v>
      </c>
      <c r="C14" s="193" t="s">
        <v>109</v>
      </c>
    </row>
    <row r="15" spans="1:3" x14ac:dyDescent="0.25">
      <c r="A15" s="191">
        <v>12</v>
      </c>
      <c r="B15" s="192" t="s">
        <v>30</v>
      </c>
      <c r="C15" s="193" t="s">
        <v>284</v>
      </c>
    </row>
    <row r="16" spans="1:3" x14ac:dyDescent="0.25">
      <c r="A16" s="191">
        <v>13</v>
      </c>
      <c r="B16" s="192" t="s">
        <v>28</v>
      </c>
      <c r="C16" s="193" t="s">
        <v>110</v>
      </c>
    </row>
    <row r="17" spans="1:3" x14ac:dyDescent="0.25">
      <c r="A17" s="124">
        <v>14</v>
      </c>
      <c r="B17" s="125" t="s">
        <v>33</v>
      </c>
      <c r="C17" s="123" t="s">
        <v>111</v>
      </c>
    </row>
    <row r="18" spans="1:3" x14ac:dyDescent="0.25">
      <c r="A18" s="124">
        <v>15</v>
      </c>
      <c r="B18" s="125" t="s">
        <v>273</v>
      </c>
      <c r="C18" s="123" t="s">
        <v>274</v>
      </c>
    </row>
    <row r="19" spans="1:3" x14ac:dyDescent="0.25">
      <c r="A19" s="124">
        <v>16</v>
      </c>
      <c r="B19" s="125" t="s">
        <v>34</v>
      </c>
      <c r="C19" s="123" t="s">
        <v>112</v>
      </c>
    </row>
    <row r="20" spans="1:3" x14ac:dyDescent="0.25">
      <c r="A20" s="124">
        <v>17</v>
      </c>
      <c r="B20" s="125" t="s">
        <v>113</v>
      </c>
      <c r="C20" s="123" t="s">
        <v>114</v>
      </c>
    </row>
    <row r="21" spans="1:3" x14ac:dyDescent="0.25">
      <c r="A21" s="191">
        <v>18</v>
      </c>
      <c r="B21" s="192" t="s">
        <v>37</v>
      </c>
      <c r="C21" s="193" t="s">
        <v>283</v>
      </c>
    </row>
    <row r="22" spans="1:3" x14ac:dyDescent="0.25">
      <c r="A22" s="86" t="s">
        <v>100</v>
      </c>
      <c r="B22" s="44"/>
    </row>
    <row r="23" spans="1:3" x14ac:dyDescent="0.25">
      <c r="A23" s="436" t="s">
        <v>282</v>
      </c>
    </row>
    <row r="24" spans="1:3" x14ac:dyDescent="0.25">
      <c r="A24" s="439">
        <v>3</v>
      </c>
      <c r="B24" s="438" t="s">
        <v>289</v>
      </c>
      <c r="C24" s="123" t="s">
        <v>296</v>
      </c>
    </row>
    <row r="25" spans="1:3" x14ac:dyDescent="0.25">
      <c r="A25" s="439">
        <v>4</v>
      </c>
      <c r="B25" s="438" t="s">
        <v>290</v>
      </c>
      <c r="C25" s="123" t="s">
        <v>293</v>
      </c>
    </row>
    <row r="26" spans="1:3" x14ac:dyDescent="0.25">
      <c r="A26" s="437">
        <v>14</v>
      </c>
      <c r="B26" s="441" t="s">
        <v>291</v>
      </c>
      <c r="C26" s="443" t="s">
        <v>294</v>
      </c>
    </row>
    <row r="27" spans="1:3" x14ac:dyDescent="0.25">
      <c r="A27" s="437">
        <v>15</v>
      </c>
      <c r="B27" s="442" t="s">
        <v>292</v>
      </c>
      <c r="C27" s="123" t="s">
        <v>295</v>
      </c>
    </row>
    <row r="28" spans="1:3" x14ac:dyDescent="0.25">
      <c r="A28" s="191">
        <v>17</v>
      </c>
      <c r="B28" s="192" t="s">
        <v>278</v>
      </c>
      <c r="C28" s="193" t="s">
        <v>285</v>
      </c>
    </row>
    <row r="29" spans="1:3" x14ac:dyDescent="0.25">
      <c r="A29" s="439">
        <v>18</v>
      </c>
      <c r="B29" s="438" t="s">
        <v>279</v>
      </c>
      <c r="C29" s="123" t="s">
        <v>286</v>
      </c>
    </row>
    <row r="30" spans="1:3" x14ac:dyDescent="0.25">
      <c r="A30" s="191">
        <v>19</v>
      </c>
      <c r="B30" s="192" t="s">
        <v>280</v>
      </c>
      <c r="C30" s="193" t="s">
        <v>285</v>
      </c>
    </row>
  </sheetData>
  <sheetProtection sheet="1" objects="1" scenarios="1"/>
  <sortState ref="A2:B551">
    <sortCondition ref="A1"/>
  </sortState>
  <mergeCells count="1">
    <mergeCell ref="A1:C1"/>
  </mergeCells>
  <pageMargins left="0.70866141732283472" right="0.70866141732283472" top="0.74803149606299213" bottom="0.74803149606299213" header="0.31496062992125984" footer="0.31496062992125984"/>
  <pageSetup paperSize="9" scale="55" orientation="landscape"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24" sqref="B1:D30"/>
    </sheetView>
  </sheetViews>
  <sheetFormatPr defaultRowHeight="15" x14ac:dyDescent="0.25"/>
  <cols>
    <col min="3" max="3" width="95" bestFit="1" customWidth="1"/>
    <col min="4" max="4" width="75.28515625" customWidth="1"/>
  </cols>
  <sheetData>
    <row r="1" spans="1:4" s="11" customFormat="1" ht="18.75" thickBot="1" x14ac:dyDescent="0.3">
      <c r="A1" s="138" t="str">
        <f>B1</f>
        <v>All Cancer</v>
      </c>
      <c r="B1" s="429" t="s">
        <v>52</v>
      </c>
      <c r="C1" s="80"/>
      <c r="D1" s="81" t="s">
        <v>333</v>
      </c>
    </row>
    <row r="2" spans="1:4" s="14" customFormat="1" ht="12.75" x14ac:dyDescent="0.2">
      <c r="A2" s="139" t="str">
        <f>A1</f>
        <v>All Cancer</v>
      </c>
      <c r="B2" s="84">
        <v>1</v>
      </c>
      <c r="C2" s="21" t="s">
        <v>103</v>
      </c>
      <c r="D2" s="639" t="s">
        <v>334</v>
      </c>
    </row>
    <row r="3" spans="1:4" s="11" customFormat="1" ht="12.75" x14ac:dyDescent="0.2">
      <c r="A3" s="139" t="str">
        <f t="shared" ref="A3:A30" si="0">A2</f>
        <v>All Cancer</v>
      </c>
      <c r="B3" s="84">
        <v>2</v>
      </c>
      <c r="C3" s="21" t="s">
        <v>104</v>
      </c>
      <c r="D3" s="640"/>
    </row>
    <row r="4" spans="1:4" s="11" customFormat="1" ht="12.75" x14ac:dyDescent="0.2">
      <c r="A4" s="139" t="str">
        <f t="shared" si="0"/>
        <v>All Cancer</v>
      </c>
      <c r="B4" s="84">
        <v>3</v>
      </c>
      <c r="C4" s="21" t="s">
        <v>289</v>
      </c>
      <c r="D4" s="607" t="s">
        <v>337</v>
      </c>
    </row>
    <row r="5" spans="1:4" s="11" customFormat="1" ht="12.75" x14ac:dyDescent="0.2">
      <c r="A5" s="139" t="str">
        <f t="shared" si="0"/>
        <v>All Cancer</v>
      </c>
      <c r="B5" s="85" t="s">
        <v>100</v>
      </c>
      <c r="C5" s="20"/>
      <c r="D5" s="20"/>
    </row>
    <row r="6" spans="1:4" s="14" customFormat="1" ht="12.75" x14ac:dyDescent="0.2">
      <c r="A6" s="139" t="str">
        <f t="shared" si="0"/>
        <v>All Cancer</v>
      </c>
      <c r="B6" s="84" t="s">
        <v>100</v>
      </c>
      <c r="C6" s="21" t="s">
        <v>36</v>
      </c>
      <c r="D6" s="23"/>
    </row>
    <row r="7" spans="1:4" s="11" customFormat="1" ht="26.25" customHeight="1" x14ac:dyDescent="0.2">
      <c r="A7" s="139" t="str">
        <f t="shared" si="0"/>
        <v>All Cancer</v>
      </c>
      <c r="B7" s="154">
        <v>4</v>
      </c>
      <c r="C7" s="155" t="s">
        <v>290</v>
      </c>
      <c r="D7" s="608" t="s">
        <v>338</v>
      </c>
    </row>
    <row r="8" spans="1:4" s="11" customFormat="1" ht="12.75" hidden="1" x14ac:dyDescent="0.2">
      <c r="A8" s="139" t="str">
        <f t="shared" si="0"/>
        <v>All Cancer</v>
      </c>
      <c r="B8" s="486" t="s">
        <v>321</v>
      </c>
      <c r="C8" s="465"/>
      <c r="D8" s="466"/>
    </row>
    <row r="9" spans="1:4" s="14" customFormat="1" ht="12.75" hidden="1" x14ac:dyDescent="0.2">
      <c r="A9" s="139" t="str">
        <f t="shared" si="0"/>
        <v>All Cancer</v>
      </c>
      <c r="B9" s="84" t="s">
        <v>321</v>
      </c>
      <c r="C9" s="21"/>
      <c r="D9" s="62"/>
    </row>
    <row r="10" spans="1:4" s="42" customFormat="1" ht="12.75" x14ac:dyDescent="0.2">
      <c r="A10" s="139" t="str">
        <f t="shared" si="0"/>
        <v>All Cancer</v>
      </c>
      <c r="B10" s="88" t="s">
        <v>100</v>
      </c>
      <c r="C10" s="34"/>
      <c r="D10" s="74"/>
    </row>
    <row r="11" spans="1:4" s="14" customFormat="1" ht="12.75" hidden="1" x14ac:dyDescent="0.2">
      <c r="A11" s="139" t="str">
        <f t="shared" si="0"/>
        <v>All Cancer</v>
      </c>
      <c r="B11" s="84" t="s">
        <v>100</v>
      </c>
      <c r="C11" s="21" t="s">
        <v>32</v>
      </c>
      <c r="D11" s="71"/>
    </row>
    <row r="12" spans="1:4" s="42" customFormat="1" ht="12.75" hidden="1" x14ac:dyDescent="0.2">
      <c r="A12" s="139" t="str">
        <f t="shared" si="0"/>
        <v>All Cancer</v>
      </c>
      <c r="B12" s="486" t="s">
        <v>321</v>
      </c>
      <c r="C12" s="473"/>
      <c r="D12" s="466"/>
    </row>
    <row r="13" spans="1:4" s="42" customFormat="1" ht="12.75" hidden="1" x14ac:dyDescent="0.2">
      <c r="A13" s="139" t="str">
        <f t="shared" si="0"/>
        <v>All Cancer</v>
      </c>
      <c r="B13" s="486" t="s">
        <v>321</v>
      </c>
      <c r="C13" s="465"/>
      <c r="D13" s="466"/>
    </row>
    <row r="14" spans="1:4" s="42" customFormat="1" ht="12.75" hidden="1" x14ac:dyDescent="0.2">
      <c r="A14" s="139" t="str">
        <f t="shared" si="0"/>
        <v>All Cancer</v>
      </c>
      <c r="B14" s="486" t="s">
        <v>321</v>
      </c>
      <c r="C14" s="476"/>
      <c r="D14" s="477"/>
    </row>
    <row r="15" spans="1:4" s="42" customFormat="1" ht="12.75" hidden="1" x14ac:dyDescent="0.2">
      <c r="A15" s="139" t="str">
        <f t="shared" si="0"/>
        <v>All Cancer</v>
      </c>
      <c r="B15" s="89" t="s">
        <v>100</v>
      </c>
      <c r="C15" s="43"/>
      <c r="D15" s="77"/>
    </row>
    <row r="16" spans="1:4" s="14" customFormat="1" ht="12.75" x14ac:dyDescent="0.2">
      <c r="A16" s="139" t="str">
        <f t="shared" si="0"/>
        <v>All Cancer</v>
      </c>
      <c r="B16" s="84" t="s">
        <v>100</v>
      </c>
      <c r="C16" s="21" t="s">
        <v>27</v>
      </c>
      <c r="D16" s="71"/>
    </row>
    <row r="17" spans="1:4" s="11" customFormat="1" ht="12.75" hidden="1" x14ac:dyDescent="0.2">
      <c r="A17" s="139" t="str">
        <f t="shared" si="0"/>
        <v>All Cancer</v>
      </c>
      <c r="B17" s="495" t="s">
        <v>321</v>
      </c>
      <c r="C17" s="487"/>
      <c r="D17" s="488"/>
    </row>
    <row r="18" spans="1:4" s="11" customFormat="1" ht="12.75" hidden="1" x14ac:dyDescent="0.2">
      <c r="A18" s="139" t="str">
        <f t="shared" si="0"/>
        <v>All Cancer</v>
      </c>
      <c r="B18" s="495" t="s">
        <v>321</v>
      </c>
      <c r="C18" s="487"/>
      <c r="D18" s="488"/>
    </row>
    <row r="19" spans="1:4" s="11" customFormat="1" ht="12.75" hidden="1" x14ac:dyDescent="0.2">
      <c r="A19" s="139" t="str">
        <f t="shared" si="0"/>
        <v>All Cancer</v>
      </c>
      <c r="B19" s="495" t="s">
        <v>321</v>
      </c>
      <c r="C19" s="487"/>
      <c r="D19" s="488"/>
    </row>
    <row r="20" spans="1:4" s="11" customFormat="1" ht="12.75" hidden="1" x14ac:dyDescent="0.2">
      <c r="A20" s="139" t="str">
        <f t="shared" si="0"/>
        <v>All Cancer</v>
      </c>
      <c r="B20" s="495" t="s">
        <v>321</v>
      </c>
      <c r="C20" s="487"/>
      <c r="D20" s="488"/>
    </row>
    <row r="21" spans="1:4" s="11" customFormat="1" ht="12.75" x14ac:dyDescent="0.2">
      <c r="A21" s="139" t="str">
        <f t="shared" si="0"/>
        <v>All Cancer</v>
      </c>
      <c r="B21" s="154">
        <v>14</v>
      </c>
      <c r="C21" s="440" t="s">
        <v>291</v>
      </c>
      <c r="D21" s="156" t="s">
        <v>335</v>
      </c>
    </row>
    <row r="22" spans="1:4" s="11" customFormat="1" ht="12.75" x14ac:dyDescent="0.2">
      <c r="A22" s="139" t="str">
        <f t="shared" si="0"/>
        <v>All Cancer</v>
      </c>
      <c r="B22" s="154">
        <v>15</v>
      </c>
      <c r="C22" s="440" t="s">
        <v>292</v>
      </c>
      <c r="D22" s="156" t="s">
        <v>336</v>
      </c>
    </row>
    <row r="23" spans="1:4" s="14" customFormat="1" ht="12.75" x14ac:dyDescent="0.2">
      <c r="A23" s="139" t="str">
        <f t="shared" si="0"/>
        <v>All Cancer</v>
      </c>
      <c r="B23" s="84" t="s">
        <v>100</v>
      </c>
      <c r="C23" s="21" t="s">
        <v>281</v>
      </c>
      <c r="D23" s="71"/>
    </row>
    <row r="24" spans="1:4" s="11" customFormat="1" ht="12.75" x14ac:dyDescent="0.2">
      <c r="A24" s="139" t="str">
        <f t="shared" si="0"/>
        <v>All Cancer</v>
      </c>
      <c r="B24" s="430">
        <v>16</v>
      </c>
      <c r="C24" s="155" t="s">
        <v>322</v>
      </c>
      <c r="D24" s="641" t="s">
        <v>339</v>
      </c>
    </row>
    <row r="25" spans="1:4" s="11" customFormat="1" ht="12.75" hidden="1" customHeight="1" x14ac:dyDescent="0.2">
      <c r="A25" s="139" t="str">
        <f t="shared" si="0"/>
        <v>All Cancer</v>
      </c>
      <c r="B25" s="579" t="s">
        <v>321</v>
      </c>
      <c r="C25" s="481"/>
      <c r="D25" s="641"/>
    </row>
    <row r="26" spans="1:4" s="11" customFormat="1" ht="12.75" x14ac:dyDescent="0.2">
      <c r="A26" s="139" t="str">
        <f t="shared" si="0"/>
        <v>All Cancer</v>
      </c>
      <c r="B26" s="154">
        <v>18</v>
      </c>
      <c r="C26" s="424" t="s">
        <v>323</v>
      </c>
      <c r="D26" s="641"/>
    </row>
    <row r="27" spans="1:4" s="11" customFormat="1" ht="12.75" hidden="1" customHeight="1" x14ac:dyDescent="0.2">
      <c r="A27" s="139" t="str">
        <f t="shared" si="0"/>
        <v>All Cancer</v>
      </c>
      <c r="B27" s="579" t="s">
        <v>321</v>
      </c>
      <c r="C27" s="481"/>
      <c r="D27" s="641"/>
    </row>
    <row r="28" spans="1:4" s="11" customFormat="1" ht="12.75" x14ac:dyDescent="0.2">
      <c r="A28" s="139" t="str">
        <f t="shared" si="0"/>
        <v>All Cancer</v>
      </c>
      <c r="B28" s="483">
        <v>19</v>
      </c>
      <c r="C28" s="485" t="s">
        <v>324</v>
      </c>
      <c r="D28" s="641"/>
    </row>
    <row r="29" spans="1:4" s="11" customFormat="1" ht="12.75" x14ac:dyDescent="0.2">
      <c r="A29" s="139" t="str">
        <f t="shared" si="0"/>
        <v>All Cancer</v>
      </c>
      <c r="B29" s="483">
        <v>20</v>
      </c>
      <c r="C29" s="485" t="s">
        <v>326</v>
      </c>
      <c r="D29" s="641"/>
    </row>
    <row r="30" spans="1:4" s="11" customFormat="1" ht="12.75" x14ac:dyDescent="0.2">
      <c r="A30" s="139" t="str">
        <f t="shared" si="0"/>
        <v>All Cancer</v>
      </c>
      <c r="B30" s="483">
        <v>21</v>
      </c>
      <c r="C30" s="485" t="s">
        <v>325</v>
      </c>
      <c r="D30" s="642"/>
    </row>
  </sheetData>
  <mergeCells count="2">
    <mergeCell ref="D2:D3"/>
    <mergeCell ref="D24:D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4" workbookViewId="0">
      <selection activeCell="A36" sqref="A36"/>
    </sheetView>
  </sheetViews>
  <sheetFormatPr defaultRowHeight="15" x14ac:dyDescent="0.25"/>
  <cols>
    <col min="1" max="1" width="28" style="194" bestFit="1" customWidth="1"/>
    <col min="2" max="2" width="9.140625" style="194"/>
    <col min="3" max="3" width="28" style="194" bestFit="1" customWidth="1"/>
    <col min="4" max="4" width="9.140625" style="194"/>
    <col min="5" max="5" width="17.28515625" style="194" bestFit="1" customWidth="1"/>
    <col min="6" max="16384" width="9.140625" style="194"/>
  </cols>
  <sheetData>
    <row r="1" spans="1:7" x14ac:dyDescent="0.25">
      <c r="A1" s="195" t="s">
        <v>233</v>
      </c>
      <c r="B1" s="195"/>
      <c r="C1" s="195" t="s">
        <v>234</v>
      </c>
      <c r="E1" s="195" t="s">
        <v>235</v>
      </c>
    </row>
    <row r="2" spans="1:7" x14ac:dyDescent="0.25">
      <c r="A2" s="194" t="s">
        <v>58</v>
      </c>
      <c r="C2" s="194" t="s">
        <v>58</v>
      </c>
      <c r="E2" s="194" t="s">
        <v>52</v>
      </c>
      <c r="G2" s="194" t="s">
        <v>226</v>
      </c>
    </row>
    <row r="3" spans="1:7" x14ac:dyDescent="0.25">
      <c r="A3" s="194" t="s">
        <v>304</v>
      </c>
      <c r="C3" s="194" t="s">
        <v>63</v>
      </c>
      <c r="E3" s="194" t="s">
        <v>40</v>
      </c>
      <c r="G3" s="194" t="s">
        <v>227</v>
      </c>
    </row>
    <row r="4" spans="1:7" x14ac:dyDescent="0.25">
      <c r="A4" s="194" t="s">
        <v>305</v>
      </c>
      <c r="C4" s="194" t="s">
        <v>64</v>
      </c>
      <c r="E4" s="194" t="s">
        <v>41</v>
      </c>
    </row>
    <row r="5" spans="1:7" x14ac:dyDescent="0.25">
      <c r="A5" s="194" t="s">
        <v>59</v>
      </c>
      <c r="C5" s="194" t="s">
        <v>66</v>
      </c>
      <c r="E5" s="194" t="s">
        <v>42</v>
      </c>
    </row>
    <row r="6" spans="1:7" x14ac:dyDescent="0.25">
      <c r="A6" s="194" t="s">
        <v>60</v>
      </c>
      <c r="C6" s="194" t="s">
        <v>67</v>
      </c>
      <c r="E6" s="194" t="s">
        <v>43</v>
      </c>
    </row>
    <row r="7" spans="1:7" x14ac:dyDescent="0.25">
      <c r="A7" s="194" t="s">
        <v>61</v>
      </c>
      <c r="C7" s="194" t="s">
        <v>68</v>
      </c>
      <c r="E7" s="194" t="s">
        <v>44</v>
      </c>
    </row>
    <row r="8" spans="1:7" x14ac:dyDescent="0.25">
      <c r="A8" s="194" t="s">
        <v>62</v>
      </c>
      <c r="C8" s="194" t="s">
        <v>69</v>
      </c>
      <c r="E8" s="194" t="s">
        <v>45</v>
      </c>
    </row>
    <row r="9" spans="1:7" x14ac:dyDescent="0.25">
      <c r="A9" s="194" t="s">
        <v>63</v>
      </c>
      <c r="C9" s="194" t="s">
        <v>70</v>
      </c>
      <c r="E9" s="194" t="s">
        <v>53</v>
      </c>
    </row>
    <row r="10" spans="1:7" x14ac:dyDescent="0.25">
      <c r="A10" s="194" t="s">
        <v>64</v>
      </c>
      <c r="C10" s="194" t="s">
        <v>71</v>
      </c>
      <c r="E10" s="194" t="s">
        <v>46</v>
      </c>
    </row>
    <row r="11" spans="1:7" x14ac:dyDescent="0.25">
      <c r="A11" s="194" t="s">
        <v>65</v>
      </c>
      <c r="C11" s="194" t="s">
        <v>72</v>
      </c>
      <c r="E11" s="194" t="s">
        <v>47</v>
      </c>
    </row>
    <row r="12" spans="1:7" x14ac:dyDescent="0.25">
      <c r="A12" s="194" t="s">
        <v>66</v>
      </c>
      <c r="C12" s="194" t="s">
        <v>73</v>
      </c>
      <c r="E12" s="194" t="s">
        <v>48</v>
      </c>
    </row>
    <row r="13" spans="1:7" x14ac:dyDescent="0.25">
      <c r="A13" s="194" t="s">
        <v>67</v>
      </c>
      <c r="C13" s="194" t="s">
        <v>74</v>
      </c>
    </row>
    <row r="14" spans="1:7" x14ac:dyDescent="0.25">
      <c r="A14" s="194" t="s">
        <v>68</v>
      </c>
      <c r="C14" s="194" t="s">
        <v>76</v>
      </c>
    </row>
    <row r="15" spans="1:7" x14ac:dyDescent="0.25">
      <c r="A15" s="194" t="s">
        <v>69</v>
      </c>
      <c r="C15" s="194" t="s">
        <v>79</v>
      </c>
    </row>
    <row r="16" spans="1:7" x14ac:dyDescent="0.25">
      <c r="A16" s="194" t="s">
        <v>70</v>
      </c>
      <c r="C16" s="194" t="s">
        <v>80</v>
      </c>
    </row>
    <row r="17" spans="1:3" x14ac:dyDescent="0.25">
      <c r="A17" s="194" t="s">
        <v>71</v>
      </c>
      <c r="C17" s="194" t="s">
        <v>48</v>
      </c>
    </row>
    <row r="18" spans="1:3" x14ac:dyDescent="0.25">
      <c r="A18" s="194" t="s">
        <v>72</v>
      </c>
    </row>
    <row r="19" spans="1:3" x14ac:dyDescent="0.25">
      <c r="A19" s="194" t="s">
        <v>73</v>
      </c>
    </row>
    <row r="20" spans="1:3" x14ac:dyDescent="0.25">
      <c r="A20" s="194" t="s">
        <v>276</v>
      </c>
    </row>
    <row r="21" spans="1:3" x14ac:dyDescent="0.25">
      <c r="A21" s="194" t="s">
        <v>75</v>
      </c>
    </row>
    <row r="22" spans="1:3" x14ac:dyDescent="0.25">
      <c r="A22" s="194" t="s">
        <v>76</v>
      </c>
    </row>
    <row r="23" spans="1:3" x14ac:dyDescent="0.25">
      <c r="A23" s="194" t="s">
        <v>77</v>
      </c>
    </row>
    <row r="24" spans="1:3" x14ac:dyDescent="0.25">
      <c r="A24" s="194" t="s">
        <v>78</v>
      </c>
    </row>
    <row r="25" spans="1:3" x14ac:dyDescent="0.25">
      <c r="A25" s="194" t="s">
        <v>79</v>
      </c>
    </row>
    <row r="26" spans="1:3" x14ac:dyDescent="0.25">
      <c r="A26" s="194" t="s">
        <v>80</v>
      </c>
    </row>
    <row r="27" spans="1:3" x14ac:dyDescent="0.25">
      <c r="A27" s="194" t="s">
        <v>48</v>
      </c>
    </row>
    <row r="28" spans="1:3" x14ac:dyDescent="0.25">
      <c r="A28" s="194" t="s">
        <v>306</v>
      </c>
    </row>
    <row r="29" spans="1:3" x14ac:dyDescent="0.25">
      <c r="A29" s="194" t="s">
        <v>307</v>
      </c>
    </row>
    <row r="30" spans="1:3" x14ac:dyDescent="0.25">
      <c r="A30" s="194" t="s">
        <v>308</v>
      </c>
    </row>
    <row r="31" spans="1:3" x14ac:dyDescent="0.25">
      <c r="A31" s="194" t="s">
        <v>309</v>
      </c>
    </row>
    <row r="32" spans="1:3" x14ac:dyDescent="0.25">
      <c r="A32" s="194" t="s">
        <v>310</v>
      </c>
    </row>
    <row r="33" spans="1:1" x14ac:dyDescent="0.25">
      <c r="A33" s="194" t="s">
        <v>311</v>
      </c>
    </row>
    <row r="34" spans="1:1" x14ac:dyDescent="0.25">
      <c r="A34" s="194" t="s">
        <v>312</v>
      </c>
    </row>
    <row r="35" spans="1:1" x14ac:dyDescent="0.25">
      <c r="A35" s="194" t="s">
        <v>313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zoomScale="110" zoomScaleNormal="110" workbookViewId="0">
      <pane ySplit="11" topLeftCell="A12" activePane="bottomLeft" state="frozen"/>
      <selection pane="bottomLeft"/>
    </sheetView>
  </sheetViews>
  <sheetFormatPr defaultRowHeight="12.75" x14ac:dyDescent="0.2"/>
  <cols>
    <col min="1" max="1" width="32.140625" style="221" customWidth="1"/>
    <col min="2" max="4" width="10.7109375" style="253" customWidth="1"/>
    <col min="5" max="5" width="5.7109375" style="253" customWidth="1"/>
    <col min="6" max="6" width="32.42578125" style="226" bestFit="1" customWidth="1"/>
    <col min="7" max="12" width="10.42578125" style="255" customWidth="1"/>
    <col min="13" max="16384" width="9.140625" style="226"/>
  </cols>
  <sheetData>
    <row r="1" spans="1:12" s="144" customFormat="1" x14ac:dyDescent="0.2">
      <c r="A1" s="212" t="s">
        <v>7</v>
      </c>
      <c r="C1" s="137"/>
      <c r="D1" s="137"/>
      <c r="E1" s="137"/>
      <c r="F1" s="137"/>
      <c r="G1" s="133"/>
      <c r="H1" s="133"/>
      <c r="I1" s="133"/>
      <c r="J1" s="133"/>
      <c r="K1" s="133"/>
      <c r="L1" s="133"/>
    </row>
    <row r="2" spans="1:12" s="144" customFormat="1" x14ac:dyDescent="0.2">
      <c r="A2" s="213"/>
      <c r="C2" s="137"/>
      <c r="D2" s="137"/>
      <c r="E2" s="137"/>
      <c r="F2" s="137"/>
      <c r="G2" s="133"/>
      <c r="H2" s="133"/>
      <c r="I2" s="133"/>
      <c r="J2" s="133"/>
      <c r="K2" s="133"/>
      <c r="L2" s="133"/>
    </row>
    <row r="3" spans="1:12" s="144" customFormat="1" x14ac:dyDescent="0.2">
      <c r="A3" s="212" t="s">
        <v>11</v>
      </c>
      <c r="C3" s="137"/>
      <c r="D3" s="137"/>
      <c r="E3" s="137"/>
      <c r="F3" s="137"/>
      <c r="G3" s="133"/>
      <c r="H3" s="133"/>
      <c r="I3" s="133"/>
      <c r="J3" s="133"/>
      <c r="K3" s="133"/>
      <c r="L3" s="133"/>
    </row>
    <row r="4" spans="1:12" s="144" customFormat="1" x14ac:dyDescent="0.2">
      <c r="A4" s="213"/>
      <c r="C4" s="137"/>
      <c r="D4" s="137"/>
      <c r="E4" s="137"/>
      <c r="F4" s="137"/>
      <c r="G4" s="133"/>
      <c r="H4" s="133"/>
      <c r="I4" s="133"/>
      <c r="J4" s="133"/>
      <c r="K4" s="133"/>
      <c r="L4" s="133"/>
    </row>
    <row r="5" spans="1:12" s="144" customFormat="1" x14ac:dyDescent="0.2">
      <c r="A5" s="214" t="s">
        <v>26</v>
      </c>
      <c r="B5" s="621">
        <f>HB_Name</f>
        <v>0</v>
      </c>
      <c r="C5" s="622"/>
      <c r="E5" s="137"/>
      <c r="F5" s="137"/>
      <c r="G5" s="133"/>
      <c r="H5" s="133"/>
      <c r="I5" s="133"/>
      <c r="J5" s="133"/>
      <c r="K5" s="133"/>
      <c r="L5" s="133"/>
    </row>
    <row r="6" spans="1:12" s="144" customFormat="1" x14ac:dyDescent="0.2">
      <c r="A6" s="214" t="s">
        <v>23</v>
      </c>
      <c r="B6" s="621" t="s">
        <v>58</v>
      </c>
      <c r="C6" s="622"/>
      <c r="E6" s="137"/>
      <c r="F6" s="137"/>
      <c r="G6" s="133"/>
      <c r="H6" s="133"/>
      <c r="I6" s="133"/>
      <c r="J6" s="133"/>
      <c r="K6" s="133"/>
      <c r="L6" s="133"/>
    </row>
    <row r="7" spans="1:12" s="144" customFormat="1" x14ac:dyDescent="0.2">
      <c r="A7" s="215"/>
      <c r="B7" s="216"/>
      <c r="C7" s="217"/>
      <c r="D7" s="137"/>
      <c r="E7" s="216"/>
      <c r="F7" s="137"/>
      <c r="G7" s="133"/>
      <c r="H7" s="133"/>
      <c r="I7" s="133"/>
      <c r="J7" s="133"/>
      <c r="K7" s="133"/>
      <c r="L7" s="133"/>
    </row>
    <row r="8" spans="1:12" s="144" customFormat="1" x14ac:dyDescent="0.2">
      <c r="A8" s="218" t="s">
        <v>222</v>
      </c>
      <c r="B8" s="216"/>
      <c r="C8" s="217"/>
      <c r="D8" s="137"/>
      <c r="E8" s="216"/>
      <c r="F8" s="137"/>
      <c r="G8" s="133"/>
      <c r="H8" s="133"/>
      <c r="I8" s="133"/>
      <c r="J8" s="133"/>
      <c r="K8" s="133"/>
      <c r="L8" s="133"/>
    </row>
    <row r="9" spans="1:12" ht="13.5" thickBot="1" x14ac:dyDescent="0.25"/>
    <row r="10" spans="1:12" s="221" customFormat="1" ht="12.75" customHeight="1" x14ac:dyDescent="0.2">
      <c r="A10" s="219" t="s">
        <v>223</v>
      </c>
      <c r="B10" s="220" t="s">
        <v>4</v>
      </c>
      <c r="C10" s="220" t="s">
        <v>5</v>
      </c>
      <c r="D10" s="220" t="s">
        <v>6</v>
      </c>
      <c r="F10" s="326" t="s">
        <v>224</v>
      </c>
      <c r="G10" s="618" t="s">
        <v>4</v>
      </c>
      <c r="H10" s="619"/>
      <c r="I10" s="618" t="s">
        <v>225</v>
      </c>
      <c r="J10" s="619"/>
      <c r="K10" s="618" t="s">
        <v>6</v>
      </c>
      <c r="L10" s="620"/>
    </row>
    <row r="11" spans="1:12" s="221" customFormat="1" ht="12.75" customHeight="1" thickBot="1" x14ac:dyDescent="0.25">
      <c r="A11" s="215"/>
      <c r="B11" s="65"/>
      <c r="C11" s="65"/>
      <c r="D11" s="65"/>
      <c r="F11" s="337"/>
      <c r="G11" s="338" t="s">
        <v>229</v>
      </c>
      <c r="H11" s="338" t="s">
        <v>249</v>
      </c>
      <c r="I11" s="338" t="s">
        <v>229</v>
      </c>
      <c r="J11" s="338" t="s">
        <v>249</v>
      </c>
      <c r="K11" s="338" t="s">
        <v>229</v>
      </c>
      <c r="L11" s="339" t="s">
        <v>249</v>
      </c>
    </row>
    <row r="12" spans="1:12" ht="12.75" customHeight="1" x14ac:dyDescent="0.2">
      <c r="A12" s="222" t="s">
        <v>138</v>
      </c>
      <c r="B12" s="223"/>
      <c r="C12" s="224"/>
      <c r="D12" s="225"/>
      <c r="E12" s="226"/>
      <c r="F12" s="333" t="s">
        <v>247</v>
      </c>
      <c r="G12" s="334"/>
      <c r="H12" s="335"/>
      <c r="I12" s="335"/>
      <c r="J12" s="335"/>
      <c r="K12" s="335"/>
      <c r="L12" s="336"/>
    </row>
    <row r="13" spans="1:12" ht="12.75" customHeight="1" x14ac:dyDescent="0.2">
      <c r="A13" s="227" t="s">
        <v>299</v>
      </c>
      <c r="B13" s="228">
        <f>'1. Performance Plan OP'!S33</f>
        <v>0</v>
      </c>
      <c r="C13" s="228">
        <f>'1. Performance Plan OP'!T33</f>
        <v>0</v>
      </c>
      <c r="D13" s="229">
        <f>'1. Performance Plan OP'!U33</f>
        <v>0</v>
      </c>
      <c r="E13" s="226"/>
      <c r="F13" s="319" t="s">
        <v>226</v>
      </c>
      <c r="G13" s="230">
        <f>SUMIF('6. Action Plan &amp; Costs'!$F$14:$F$28,a.Summary!$F13,'6. Action Plan &amp; Costs'!S$14:S$28)</f>
        <v>0</v>
      </c>
      <c r="H13" s="231">
        <f>SUMIF('6. Action Plan &amp; Costs'!$F$14:$F$28,a.Summary!$F13,'6. Action Plan &amp; Costs'!$W$14:$W$28)</f>
        <v>0</v>
      </c>
      <c r="I13" s="230">
        <f>SUMIF('6. Action Plan &amp; Costs'!$F$14:$F$28,a.Summary!$F13,'6. Action Plan &amp; Costs'!$T$14:$T$28)</f>
        <v>0</v>
      </c>
      <c r="J13" s="231">
        <f>SUMIF('6. Action Plan &amp; Costs'!$F$14:$F$28,a.Summary!$F13,'6. Action Plan &amp; Costs'!$X$14:$X$28)</f>
        <v>0</v>
      </c>
      <c r="K13" s="230">
        <f>SUMIF('6. Action Plan &amp; Costs'!$F$14:$F$28,a.Summary!$F13,'6. Action Plan &amp; Costs'!$U$14:$U$28)</f>
        <v>0</v>
      </c>
      <c r="L13" s="320">
        <f>SUMIF('6. Action Plan &amp; Costs'!$F14:$F28,a.Summary!$F13,'6. Action Plan &amp; Costs'!$Y$14:$Y$28)</f>
        <v>0</v>
      </c>
    </row>
    <row r="14" spans="1:12" ht="12.75" customHeight="1" x14ac:dyDescent="0.2">
      <c r="A14" s="227" t="s">
        <v>303</v>
      </c>
      <c r="B14" s="455" t="e">
        <f>1-(B13/B17)</f>
        <v>#DIV/0!</v>
      </c>
      <c r="C14" s="228" t="e">
        <f t="shared" ref="C14:D14" si="0">1-(C13/C17)</f>
        <v>#DIV/0!</v>
      </c>
      <c r="D14" s="229" t="e">
        <f t="shared" si="0"/>
        <v>#DIV/0!</v>
      </c>
      <c r="E14" s="226"/>
      <c r="F14" s="248" t="s">
        <v>227</v>
      </c>
      <c r="G14" s="230">
        <f>SUMIF('6. Action Plan &amp; Costs'!$F$14:$F$28,a.Summary!$F14,'6. Action Plan &amp; Costs'!S$14:S$28)</f>
        <v>0</v>
      </c>
      <c r="H14" s="231">
        <f>SUMIF('6. Action Plan &amp; Costs'!$F$14:$F$28,a.Summary!$F14,'6. Action Plan &amp; Costs'!$W$14:$W$28)</f>
        <v>0</v>
      </c>
      <c r="I14" s="230">
        <f>SUMIF('6. Action Plan &amp; Costs'!$F$14:$F$28,a.Summary!$F14,'6. Action Plan &amp; Costs'!$T$14:$T$28)</f>
        <v>0</v>
      </c>
      <c r="J14" s="231">
        <f>SUMIF('6. Action Plan &amp; Costs'!$F$14:$F$28,a.Summary!$F14,'6. Action Plan &amp; Costs'!$Y$14:$Y$28)</f>
        <v>0</v>
      </c>
      <c r="K14" s="230">
        <f>SUMIF('6. Action Plan &amp; Costs'!$F$14:$F$28,a.Summary!$F14,'6. Action Plan &amp; Costs'!$U$14:$U$28)</f>
        <v>0</v>
      </c>
      <c r="L14" s="320">
        <f>SUMIF('6. Action Plan &amp; Costs'!$F$14:$F$28,a.Summary!$F14,'6. Action Plan &amp; Costs'!$Y$14:$Y$28)</f>
        <v>0</v>
      </c>
    </row>
    <row r="15" spans="1:12" ht="12.75" customHeight="1" x14ac:dyDescent="0.2">
      <c r="A15" s="412" t="s">
        <v>277</v>
      </c>
      <c r="B15" s="413" t="e">
        <f>'1. Performance Plan OP'!S34</f>
        <v>#N/A</v>
      </c>
      <c r="C15" s="413" t="e">
        <f>'1. Performance Plan OP'!T34</f>
        <v>#N/A</v>
      </c>
      <c r="D15" s="414" t="str">
        <f>'1. Performance Plan OP'!U34</f>
        <v>-</v>
      </c>
      <c r="E15" s="226"/>
      <c r="F15" s="327" t="s">
        <v>221</v>
      </c>
      <c r="G15" s="235">
        <f>SUM(G13:G14)</f>
        <v>0</v>
      </c>
      <c r="H15" s="236">
        <f t="shared" ref="H15:L15" si="1">SUM(H13:H14)</f>
        <v>0</v>
      </c>
      <c r="I15" s="237">
        <f t="shared" si="1"/>
        <v>0</v>
      </c>
      <c r="J15" s="236">
        <f t="shared" si="1"/>
        <v>0</v>
      </c>
      <c r="K15" s="237">
        <f t="shared" si="1"/>
        <v>0</v>
      </c>
      <c r="L15" s="328">
        <f t="shared" si="1"/>
        <v>0</v>
      </c>
    </row>
    <row r="16" spans="1:12" ht="12.75" customHeight="1" x14ac:dyDescent="0.2">
      <c r="A16" s="227" t="s">
        <v>300</v>
      </c>
      <c r="B16" s="228">
        <f>'1. Performance Plan OP'!S35</f>
        <v>0</v>
      </c>
      <c r="C16" s="228">
        <f>'1. Performance Plan OP'!T35</f>
        <v>0</v>
      </c>
      <c r="D16" s="229">
        <f>'1. Performance Plan OP'!U35</f>
        <v>0</v>
      </c>
      <c r="E16" s="226"/>
      <c r="F16" s="329"/>
      <c r="G16" s="241"/>
      <c r="H16" s="242"/>
      <c r="I16" s="242"/>
      <c r="J16" s="242"/>
      <c r="K16" s="242"/>
      <c r="L16" s="330"/>
    </row>
    <row r="17" spans="1:12" ht="12.75" customHeight="1" x14ac:dyDescent="0.2">
      <c r="A17" s="232" t="s">
        <v>239</v>
      </c>
      <c r="B17" s="233">
        <f>'1. Performance Plan OP'!S31</f>
        <v>0</v>
      </c>
      <c r="C17" s="233">
        <f>'1. Performance Plan OP'!T31</f>
        <v>0</v>
      </c>
      <c r="D17" s="234">
        <f>'1. Performance Plan OP'!U31</f>
        <v>0</v>
      </c>
      <c r="E17" s="226"/>
      <c r="F17" s="331" t="s">
        <v>250</v>
      </c>
      <c r="G17" s="246"/>
      <c r="H17" s="247"/>
      <c r="I17" s="247"/>
      <c r="J17" s="247"/>
      <c r="K17" s="247"/>
      <c r="L17" s="332"/>
    </row>
    <row r="18" spans="1:12" ht="12.75" customHeight="1" x14ac:dyDescent="0.2">
      <c r="A18" s="238"/>
      <c r="B18" s="239"/>
      <c r="C18" s="239"/>
      <c r="D18" s="240"/>
      <c r="E18" s="226"/>
      <c r="F18" s="319" t="s">
        <v>226</v>
      </c>
      <c r="G18" s="230">
        <f>SUMIF('6. Action Plan &amp; Costs'!$F$32:$F$46,a.Summary!$F18,'6. Action Plan &amp; Costs'!$S$32:$S$46)</f>
        <v>0</v>
      </c>
      <c r="H18" s="231">
        <f>SUMIF('6. Action Plan &amp; Costs'!$F$32:$F$46,a.Summary!$F18,'6. Action Plan &amp; Costs'!$W$32:$W$46)</f>
        <v>0</v>
      </c>
      <c r="I18" s="230">
        <f>SUMIF('6. Action Plan &amp; Costs'!$F$32:$F$46,a.Summary!$F18,'6. Action Plan &amp; Costs'!$T$32:$T$46)</f>
        <v>0</v>
      </c>
      <c r="J18" s="231">
        <f>SUMIF('6. Action Plan &amp; Costs'!$F$32:$F$46,a.Summary!$F18,'6. Action Plan &amp; Costs'!$X$32:$X$46)</f>
        <v>0</v>
      </c>
      <c r="K18" s="230">
        <f>SUMIF('6. Action Plan &amp; Costs'!$F$32:$F$45,a.Summary!$F18,'6. Action Plan &amp; Costs'!$U$32:$U$46)</f>
        <v>0</v>
      </c>
      <c r="L18" s="320">
        <f>SUMIF('6. Action Plan &amp; Costs'!$F$32:$F$46,a.Summary!$F18,'6. Action Plan &amp; Costs'!$Y$32:$Y$46)</f>
        <v>0</v>
      </c>
    </row>
    <row r="19" spans="1:12" ht="12.75" customHeight="1" x14ac:dyDescent="0.2">
      <c r="A19" s="243" t="s">
        <v>18</v>
      </c>
      <c r="B19" s="244">
        <f>'1. Performance Plan OP'!S21</f>
        <v>0</v>
      </c>
      <c r="C19" s="244">
        <f>'1. Performance Plan OP'!T21</f>
        <v>0</v>
      </c>
      <c r="D19" s="245">
        <f>'1. Performance Plan OP'!U21</f>
        <v>0</v>
      </c>
      <c r="F19" s="248" t="s">
        <v>227</v>
      </c>
      <c r="G19" s="230">
        <f>SUMIF('6. Action Plan &amp; Costs'!$F$32:$F$46,a.Summary!$F19,'6. Action Plan &amp; Costs'!$S$32:$S$46)</f>
        <v>0</v>
      </c>
      <c r="H19" s="231">
        <f>SUMIF('6. Action Plan &amp; Costs'!$F$32:$F$46,a.Summary!$F19,'6. Action Plan &amp; Costs'!$W$32:$W$46)</f>
        <v>0</v>
      </c>
      <c r="I19" s="230">
        <f>SUMIF('6. Action Plan &amp; Costs'!$F$32:$F$46,a.Summary!$F19,'6. Action Plan &amp; Costs'!$T$32:$T$46)</f>
        <v>0</v>
      </c>
      <c r="J19" s="231">
        <f>SUMIF('6. Action Plan &amp; Costs'!$F$32:$F$46,a.Summary!$F19,'6. Action Plan &amp; Costs'!$X$32:$X$46)</f>
        <v>0</v>
      </c>
      <c r="K19" s="230">
        <f>SUMIF('6. Action Plan &amp; Costs'!$F$32:$F$45,a.Summary!$F19,'6. Action Plan &amp; Costs'!$U$32:$U$46)</f>
        <v>0</v>
      </c>
      <c r="L19" s="320">
        <f>SUMIF('6. Action Plan &amp; Costs'!$F$32:$F$46,a.Summary!$F19,'6. Action Plan &amp; Costs'!$Y$32:$Y$46)</f>
        <v>0</v>
      </c>
    </row>
    <row r="20" spans="1:12" ht="12.75" customHeight="1" x14ac:dyDescent="0.2">
      <c r="A20" s="248" t="s">
        <v>237</v>
      </c>
      <c r="B20" s="228">
        <f>'1. Performance Plan OP'!S26</f>
        <v>0</v>
      </c>
      <c r="C20" s="228">
        <f>'1. Performance Plan OP'!T26</f>
        <v>0</v>
      </c>
      <c r="D20" s="229">
        <f>'1. Performance Plan OP'!U26</f>
        <v>0</v>
      </c>
      <c r="F20" s="327" t="s">
        <v>221</v>
      </c>
      <c r="G20" s="235">
        <f>SUM(G18:G19)</f>
        <v>0</v>
      </c>
      <c r="H20" s="236">
        <f t="shared" ref="H20" si="2">SUM(H18:H19)</f>
        <v>0</v>
      </c>
      <c r="I20" s="237">
        <f t="shared" ref="I20" si="3">SUM(I18:I19)</f>
        <v>0</v>
      </c>
      <c r="J20" s="236">
        <f t="shared" ref="J20" si="4">SUM(J18:J19)</f>
        <v>0</v>
      </c>
      <c r="K20" s="237">
        <f t="shared" ref="K20" si="5">SUM(K18:K19)</f>
        <v>0</v>
      </c>
      <c r="L20" s="328">
        <f t="shared" ref="L20" si="6">SUM(L18:L19)</f>
        <v>0</v>
      </c>
    </row>
    <row r="21" spans="1:12" ht="12.75" customHeight="1" thickBot="1" x14ac:dyDescent="0.25">
      <c r="A21" s="249" t="s">
        <v>240</v>
      </c>
      <c r="B21" s="250">
        <f>B19-B20</f>
        <v>0</v>
      </c>
      <c r="C21" s="251">
        <f t="shared" ref="C21:D21" si="7">C19-C20</f>
        <v>0</v>
      </c>
      <c r="D21" s="252">
        <f t="shared" si="7"/>
        <v>0</v>
      </c>
      <c r="F21" s="329"/>
      <c r="G21" s="241"/>
      <c r="H21" s="242"/>
      <c r="I21" s="242"/>
      <c r="J21" s="242"/>
      <c r="K21" s="242"/>
      <c r="L21" s="330"/>
    </row>
    <row r="22" spans="1:12" s="221" customFormat="1" ht="12.75" customHeight="1" thickBot="1" x14ac:dyDescent="0.25">
      <c r="B22" s="239"/>
      <c r="C22" s="239"/>
      <c r="D22" s="239"/>
      <c r="E22" s="253"/>
      <c r="F22" s="331" t="s">
        <v>251</v>
      </c>
      <c r="G22" s="246"/>
      <c r="H22" s="247"/>
      <c r="I22" s="247"/>
      <c r="J22" s="247"/>
      <c r="K22" s="247"/>
      <c r="L22" s="332"/>
    </row>
    <row r="23" spans="1:12" ht="12.75" customHeight="1" x14ac:dyDescent="0.2">
      <c r="A23" s="222" t="s">
        <v>139</v>
      </c>
      <c r="B23" s="223"/>
      <c r="C23" s="224"/>
      <c r="D23" s="225"/>
      <c r="E23" s="239"/>
      <c r="F23" s="319" t="s">
        <v>226</v>
      </c>
      <c r="G23" s="230">
        <f>SUMIF('6. Action Plan &amp; Costs'!$F$50:$F$64,a.Summary!$F23,'6. Action Plan &amp; Costs'!$S$50:$S$64)</f>
        <v>0</v>
      </c>
      <c r="H23" s="231">
        <f>SUMIF('6. Action Plan &amp; Costs'!$F$50:$F$64,a.Summary!$F23,'6. Action Plan &amp; Costs'!$W$50:$W$64)</f>
        <v>0</v>
      </c>
      <c r="I23" s="230">
        <f>SUMIF('6. Action Plan &amp; Costs'!$F$50:$F$64,a.Summary!$F23,'6. Action Plan &amp; Costs'!$T$50:$T$64)</f>
        <v>0</v>
      </c>
      <c r="J23" s="231">
        <f>SUMIF('6. Action Plan &amp; Costs'!$F$50:$F$64,a.Summary!$F23,'6. Action Plan &amp; Costs'!$X$50:$X$64)</f>
        <v>0</v>
      </c>
      <c r="K23" s="230">
        <f>SUMIF('6. Action Plan &amp; Costs'!$F$50:$F$64,a.Summary!$F23,'6. Action Plan &amp; Costs'!$U$50:$U$64)</f>
        <v>0</v>
      </c>
      <c r="L23" s="320">
        <f>SUMIF('6. Action Plan &amp; Costs'!$F$50:$F$64,a.Summary!$F23,'6. Action Plan &amp; Costs'!$Y$50:$Y$64)</f>
        <v>0</v>
      </c>
    </row>
    <row r="24" spans="1:12" ht="12.75" customHeight="1" x14ac:dyDescent="0.2">
      <c r="A24" s="227" t="s">
        <v>299</v>
      </c>
      <c r="B24" s="228">
        <f>'2. Performance Plan TTG'!S34</f>
        <v>0</v>
      </c>
      <c r="C24" s="228">
        <f>'2. Performance Plan TTG'!T34</f>
        <v>0</v>
      </c>
      <c r="D24" s="229">
        <f>'2. Performance Plan TTG'!U34</f>
        <v>0</v>
      </c>
      <c r="F24" s="248" t="s">
        <v>227</v>
      </c>
      <c r="G24" s="230">
        <f>SUMIF('6. Action Plan &amp; Costs'!$F$50:$F$64,a.Summary!$F24,'6. Action Plan &amp; Costs'!$S$50:$S$64)</f>
        <v>0</v>
      </c>
      <c r="H24" s="231">
        <f>SUMIF('6. Action Plan &amp; Costs'!$F$50:$F$64,a.Summary!$F24,'6. Action Plan &amp; Costs'!$W$50:$W$64)</f>
        <v>0</v>
      </c>
      <c r="I24" s="230">
        <f>SUMIF('6. Action Plan &amp; Costs'!$F$50:$F$64,a.Summary!$F24,'6. Action Plan &amp; Costs'!$T$50:$T$64)</f>
        <v>0</v>
      </c>
      <c r="J24" s="231">
        <f>SUMIF('6. Action Plan &amp; Costs'!$F$50:$F$64,a.Summary!$F24,'6. Action Plan &amp; Costs'!$X$50:$X$64)</f>
        <v>0</v>
      </c>
      <c r="K24" s="230">
        <f>SUMIF('6. Action Plan &amp; Costs'!$F$50:$F$64,a.Summary!$F24,'6. Action Plan &amp; Costs'!$U$50:$U$64)</f>
        <v>0</v>
      </c>
      <c r="L24" s="320">
        <f>SUMIF('6. Action Plan &amp; Costs'!$F$50:$F$64,a.Summary!$F24,'6. Action Plan &amp; Costs'!$Y$50:$Y$64)</f>
        <v>0</v>
      </c>
    </row>
    <row r="25" spans="1:12" ht="12.75" customHeight="1" x14ac:dyDescent="0.2">
      <c r="A25" s="227" t="s">
        <v>302</v>
      </c>
      <c r="B25" s="455" t="e">
        <f>1-(B24/B28)</f>
        <v>#DIV/0!</v>
      </c>
      <c r="C25" s="455" t="e">
        <f t="shared" ref="C25:D25" si="8">1-(C24/C28)</f>
        <v>#DIV/0!</v>
      </c>
      <c r="D25" s="456" t="e">
        <f t="shared" si="8"/>
        <v>#DIV/0!</v>
      </c>
      <c r="F25" s="327" t="s">
        <v>221</v>
      </c>
      <c r="G25" s="235">
        <f>SUM(G23:G24)</f>
        <v>0</v>
      </c>
      <c r="H25" s="236">
        <f t="shared" ref="H25" si="9">SUM(H23:H24)</f>
        <v>0</v>
      </c>
      <c r="I25" s="237">
        <f t="shared" ref="I25" si="10">SUM(I23:I24)</f>
        <v>0</v>
      </c>
      <c r="J25" s="236">
        <f t="shared" ref="J25" si="11">SUM(J23:J24)</f>
        <v>0</v>
      </c>
      <c r="K25" s="237">
        <f t="shared" ref="K25" si="12">SUM(K23:K24)</f>
        <v>0</v>
      </c>
      <c r="L25" s="328">
        <f t="shared" ref="L25" si="13">SUM(L23:L24)</f>
        <v>0</v>
      </c>
    </row>
    <row r="26" spans="1:12" ht="12.75" customHeight="1" x14ac:dyDescent="0.2">
      <c r="A26" s="412" t="s">
        <v>277</v>
      </c>
      <c r="B26" s="413" t="e">
        <f>'2. Performance Plan TTG'!S35</f>
        <v>#N/A</v>
      </c>
      <c r="C26" s="413" t="e">
        <f>'2. Performance Plan TTG'!T35</f>
        <v>#N/A</v>
      </c>
      <c r="D26" s="414" t="str">
        <f>'2. Performance Plan TTG'!U35</f>
        <v>-</v>
      </c>
      <c r="F26" s="329"/>
      <c r="G26" s="241"/>
      <c r="H26" s="242"/>
      <c r="I26" s="242"/>
      <c r="J26" s="242"/>
      <c r="K26" s="242"/>
      <c r="L26" s="330"/>
    </row>
    <row r="27" spans="1:12" ht="12.75" customHeight="1" x14ac:dyDescent="0.2">
      <c r="A27" s="227" t="s">
        <v>301</v>
      </c>
      <c r="B27" s="228">
        <f>'2. Performance Plan TTG'!S36</f>
        <v>0</v>
      </c>
      <c r="C27" s="228">
        <f>'2. Performance Plan TTG'!T36</f>
        <v>0</v>
      </c>
      <c r="D27" s="229">
        <f>'2. Performance Plan TTG'!U36</f>
        <v>0</v>
      </c>
      <c r="F27" s="331" t="s">
        <v>252</v>
      </c>
      <c r="G27" s="246"/>
      <c r="H27" s="247"/>
      <c r="I27" s="247"/>
      <c r="J27" s="247"/>
      <c r="K27" s="247"/>
      <c r="L27" s="332"/>
    </row>
    <row r="28" spans="1:12" ht="12.75" customHeight="1" x14ac:dyDescent="0.2">
      <c r="A28" s="232" t="s">
        <v>239</v>
      </c>
      <c r="B28" s="233">
        <f>'2. Performance Plan TTG'!S32</f>
        <v>0</v>
      </c>
      <c r="C28" s="233">
        <f>'2. Performance Plan TTG'!T32</f>
        <v>0</v>
      </c>
      <c r="D28" s="234">
        <f>'2. Performance Plan TTG'!U32</f>
        <v>0</v>
      </c>
      <c r="F28" s="319" t="s">
        <v>226</v>
      </c>
      <c r="G28" s="230">
        <f>SUMIF('6. Action Plan &amp; Costs'!$F$68:$F$82,a.Summary!$F28,'6. Action Plan &amp; Costs'!$S$68:$S$82)</f>
        <v>0</v>
      </c>
      <c r="H28" s="231">
        <f>SUMIF('6. Action Plan &amp; Costs'!$F$68:$F$82,a.Summary!$F28,'6. Action Plan &amp; Costs'!$W$68:$W$82)</f>
        <v>0</v>
      </c>
      <c r="I28" s="230">
        <f>SUMIF('6. Action Plan &amp; Costs'!$F$68:$F$82,a.Summary!$F28,'6. Action Plan &amp; Costs'!$T$68:$T$82)</f>
        <v>0</v>
      </c>
      <c r="J28" s="231">
        <f>SUMIF('6. Action Plan &amp; Costs'!$F$68:$F$82,a.Summary!$F28,'6. Action Plan &amp; Costs'!$X$68:$X$82)</f>
        <v>0</v>
      </c>
      <c r="K28" s="230">
        <f>SUMIF('6. Action Plan &amp; Costs'!$F$68:$F$82,a.Summary!$F28,'6. Action Plan &amp; Costs'!$U$68:$U$82)</f>
        <v>0</v>
      </c>
      <c r="L28" s="320">
        <f>SUMIF('6. Action Plan &amp; Costs'!$F$68:$F$82,a.Summary!$F28,'6. Action Plan &amp; Costs'!$Y$68:$Y$82)</f>
        <v>0</v>
      </c>
    </row>
    <row r="29" spans="1:12" s="254" customFormat="1" ht="12.75" customHeight="1" x14ac:dyDescent="0.2">
      <c r="A29" s="238"/>
      <c r="B29" s="239"/>
      <c r="C29" s="239"/>
      <c r="D29" s="240"/>
      <c r="E29" s="253"/>
      <c r="F29" s="248" t="s">
        <v>227</v>
      </c>
      <c r="G29" s="230">
        <f>SUMIF('6. Action Plan &amp; Costs'!$F$68:$F$82,a.Summary!$F29,'6. Action Plan &amp; Costs'!$S$68:$S$82)</f>
        <v>0</v>
      </c>
      <c r="H29" s="231">
        <f>SUMIF('6. Action Plan &amp; Costs'!$F$68:$F$82,a.Summary!$F29,'6. Action Plan &amp; Costs'!$W$68:$W$82)</f>
        <v>0</v>
      </c>
      <c r="I29" s="230">
        <f>SUMIF('6. Action Plan &amp; Costs'!$F$68:$F$82,a.Summary!$F29,'6. Action Plan &amp; Costs'!$T$68:$T$82)</f>
        <v>0</v>
      </c>
      <c r="J29" s="231">
        <f>SUMIF('6. Action Plan &amp; Costs'!$F$68:$F$82,a.Summary!$F29,'6. Action Plan &amp; Costs'!$X$68:$X$82)</f>
        <v>0</v>
      </c>
      <c r="K29" s="230">
        <f>SUMIF('6. Action Plan &amp; Costs'!$F$68:$F$82,a.Summary!$F29,'6. Action Plan &amp; Costs'!$U$68:$U$82)</f>
        <v>0</v>
      </c>
      <c r="L29" s="320">
        <f>SUMIF('6. Action Plan &amp; Costs'!$F$68:$F$82,a.Summary!$F29,'6. Action Plan &amp; Costs'!$Y$68:$Y$82)</f>
        <v>0</v>
      </c>
    </row>
    <row r="30" spans="1:12" ht="12.75" customHeight="1" x14ac:dyDescent="0.2">
      <c r="A30" s="243" t="s">
        <v>18</v>
      </c>
      <c r="B30" s="244">
        <f>'2. Performance Plan TTG'!S22</f>
        <v>0</v>
      </c>
      <c r="C30" s="244">
        <f>'2. Performance Plan TTG'!T22</f>
        <v>0</v>
      </c>
      <c r="D30" s="245">
        <f>'2. Performance Plan TTG'!U22</f>
        <v>0</v>
      </c>
      <c r="E30" s="254"/>
      <c r="F30" s="327" t="s">
        <v>221</v>
      </c>
      <c r="G30" s="235">
        <f>SUM(G28:G29)</f>
        <v>0</v>
      </c>
      <c r="H30" s="236">
        <f t="shared" ref="H30" si="14">SUM(H28:H29)</f>
        <v>0</v>
      </c>
      <c r="I30" s="237">
        <f t="shared" ref="I30" si="15">SUM(I28:I29)</f>
        <v>0</v>
      </c>
      <c r="J30" s="236">
        <f t="shared" ref="J30" si="16">SUM(J28:J29)</f>
        <v>0</v>
      </c>
      <c r="K30" s="237">
        <f t="shared" ref="K30" si="17">SUM(K28:K29)</f>
        <v>0</v>
      </c>
      <c r="L30" s="328">
        <f t="shared" ref="L30" si="18">SUM(L28:L29)</f>
        <v>0</v>
      </c>
    </row>
    <row r="31" spans="1:12" ht="12.75" customHeight="1" x14ac:dyDescent="0.2">
      <c r="A31" s="248" t="s">
        <v>237</v>
      </c>
      <c r="B31" s="228">
        <f>'2. Performance Plan TTG'!S27</f>
        <v>0</v>
      </c>
      <c r="C31" s="228">
        <f>'2. Performance Plan TTG'!T27</f>
        <v>0</v>
      </c>
      <c r="D31" s="229">
        <f>'2. Performance Plan TTG'!U27</f>
        <v>0</v>
      </c>
      <c r="F31" s="329"/>
      <c r="G31" s="241"/>
      <c r="H31" s="242"/>
      <c r="I31" s="242"/>
      <c r="J31" s="242"/>
      <c r="K31" s="242"/>
      <c r="L31" s="330"/>
    </row>
    <row r="32" spans="1:12" ht="12.75" customHeight="1" thickBot="1" x14ac:dyDescent="0.25">
      <c r="A32" s="249" t="s">
        <v>240</v>
      </c>
      <c r="B32" s="250">
        <f>B30-B31</f>
        <v>0</v>
      </c>
      <c r="C32" s="251">
        <f t="shared" ref="C32" si="19">C30-C31</f>
        <v>0</v>
      </c>
      <c r="D32" s="252">
        <f t="shared" ref="D32" si="20">D30-D31</f>
        <v>0</v>
      </c>
      <c r="F32" s="331" t="s">
        <v>253</v>
      </c>
      <c r="G32" s="246"/>
      <c r="H32" s="247"/>
      <c r="I32" s="247"/>
      <c r="J32" s="247"/>
      <c r="K32" s="247"/>
      <c r="L32" s="332"/>
    </row>
    <row r="33" spans="1:12" ht="12.75" customHeight="1" thickBot="1" x14ac:dyDescent="0.25">
      <c r="A33" s="226"/>
      <c r="B33" s="226"/>
      <c r="C33" s="226"/>
      <c r="D33" s="226"/>
      <c r="F33" s="319" t="s">
        <v>226</v>
      </c>
      <c r="G33" s="230">
        <f>SUMIF('6. Action Plan &amp; Costs'!$F$86:$F$100,a.Summary!$F33,'6. Action Plan &amp; Costs'!$S$86:$S$100)</f>
        <v>0</v>
      </c>
      <c r="H33" s="231">
        <f>SUMIF('6. Action Plan &amp; Costs'!$F$86:$F$100,a.Summary!$F33,'6. Action Plan &amp; Costs'!$W$86:$W$100)</f>
        <v>0</v>
      </c>
      <c r="I33" s="230">
        <f>SUMIF('6. Action Plan &amp; Costs'!$F$86:$F$100,a.Summary!$F33,'6. Action Plan &amp; Costs'!$T$86:$T$100)</f>
        <v>0</v>
      </c>
      <c r="J33" s="231">
        <f>SUMIF('6. Action Plan &amp; Costs'!$F$86:$F$100,a.Summary!$F33,'6. Action Plan &amp; Costs'!$X$86:$X$100)</f>
        <v>0</v>
      </c>
      <c r="K33" s="230">
        <f>SUMIF('6. Action Plan &amp; Costs'!$F$86:$F$100,a.Summary!$F33,'6. Action Plan &amp; Costs'!$U$86:$U$100)</f>
        <v>0</v>
      </c>
      <c r="L33" s="320">
        <f>SUMIF('6. Action Plan &amp; Costs'!$F$86:$F$100,a.Summary!$F33,'6. Action Plan &amp; Costs'!$Y$86:$Y$100)</f>
        <v>0</v>
      </c>
    </row>
    <row r="34" spans="1:12" ht="12.75" customHeight="1" x14ac:dyDescent="0.2">
      <c r="A34" s="222" t="s">
        <v>304</v>
      </c>
      <c r="B34" s="223"/>
      <c r="C34" s="224"/>
      <c r="D34" s="225"/>
      <c r="F34" s="248" t="s">
        <v>227</v>
      </c>
      <c r="G34" s="230">
        <f>SUMIF('6. Action Plan &amp; Costs'!$F$86:$F$100,a.Summary!$F34,'6. Action Plan &amp; Costs'!$S$86:$S$100)</f>
        <v>0</v>
      </c>
      <c r="H34" s="231">
        <f>SUMIF('6. Action Plan &amp; Costs'!$F$86:$F$100,a.Summary!$F34,'6. Action Plan &amp; Costs'!$W$86:$W$100)</f>
        <v>0</v>
      </c>
      <c r="I34" s="230">
        <f>SUMIF('6. Action Plan &amp; Costs'!$F$86:$F$100,a.Summary!$F34,'6. Action Plan &amp; Costs'!$T$86:$T$100)</f>
        <v>0</v>
      </c>
      <c r="J34" s="231">
        <f>SUMIF('6. Action Plan &amp; Costs'!$F$86:$F$100,a.Summary!$F34,'6. Action Plan &amp; Costs'!$X$86:$X$100)</f>
        <v>0</v>
      </c>
      <c r="K34" s="230">
        <f>SUMIF('6. Action Plan &amp; Costs'!$F$86:$F$100,a.Summary!$F34,'6. Action Plan &amp; Costs'!$U$86:$U$100)</f>
        <v>0</v>
      </c>
      <c r="L34" s="320">
        <f>SUMIF('6. Action Plan &amp; Costs'!$F$86:$F$100,a.Summary!$F34,'6. Action Plan &amp; Costs'!$Y$86:$Y$100)</f>
        <v>0</v>
      </c>
    </row>
    <row r="35" spans="1:12" ht="12.75" customHeight="1" thickBot="1" x14ac:dyDescent="0.25">
      <c r="A35" s="227" t="s">
        <v>318</v>
      </c>
      <c r="B35" s="228">
        <f>'3. Radiology'!S33</f>
        <v>0</v>
      </c>
      <c r="C35" s="228">
        <f>'3. Radiology'!T33</f>
        <v>0</v>
      </c>
      <c r="D35" s="229">
        <f>'3. Radiology'!U33</f>
        <v>0</v>
      </c>
      <c r="F35" s="321" t="s">
        <v>221</v>
      </c>
      <c r="G35" s="322">
        <f>SUM(G33:G34)</f>
        <v>0</v>
      </c>
      <c r="H35" s="323">
        <f t="shared" ref="H35" si="21">SUM(H33:H34)</f>
        <v>0</v>
      </c>
      <c r="I35" s="324">
        <f t="shared" ref="I35" si="22">SUM(I33:I34)</f>
        <v>0</v>
      </c>
      <c r="J35" s="323">
        <f t="shared" ref="J35" si="23">SUM(J33:J34)</f>
        <v>0</v>
      </c>
      <c r="K35" s="324">
        <f t="shared" ref="K35" si="24">SUM(K33:K34)</f>
        <v>0</v>
      </c>
      <c r="L35" s="325">
        <f t="shared" ref="L35" si="25">SUM(L33:L34)</f>
        <v>0</v>
      </c>
    </row>
    <row r="36" spans="1:12" ht="12.75" customHeight="1" thickBot="1" x14ac:dyDescent="0.25">
      <c r="A36" s="227" t="s">
        <v>241</v>
      </c>
      <c r="B36" s="228">
        <f>'3. Radiology'!S34</f>
        <v>0</v>
      </c>
      <c r="C36" s="228">
        <f>'3. Radiology'!T34</f>
        <v>0</v>
      </c>
      <c r="D36" s="229">
        <f>'3. Radiology'!U34</f>
        <v>0</v>
      </c>
    </row>
    <row r="37" spans="1:12" ht="12.75" customHeight="1" x14ac:dyDescent="0.2">
      <c r="A37" s="232" t="s">
        <v>239</v>
      </c>
      <c r="B37" s="233">
        <f>'3. Radiology'!S31</f>
        <v>0</v>
      </c>
      <c r="C37" s="233">
        <f>'3. Radiology'!T31</f>
        <v>0</v>
      </c>
      <c r="D37" s="233">
        <f>'3. Radiology'!U31</f>
        <v>0</v>
      </c>
      <c r="F37" s="315" t="s">
        <v>264</v>
      </c>
      <c r="G37" s="316"/>
      <c r="H37" s="317"/>
      <c r="I37" s="317"/>
      <c r="J37" s="317"/>
      <c r="K37" s="317"/>
      <c r="L37" s="318"/>
    </row>
    <row r="38" spans="1:12" ht="12.75" customHeight="1" x14ac:dyDescent="0.2">
      <c r="A38" s="238"/>
      <c r="B38" s="239"/>
      <c r="C38" s="239"/>
      <c r="D38" s="240"/>
      <c r="F38" s="319" t="s">
        <v>265</v>
      </c>
      <c r="G38" s="230">
        <f t="shared" ref="G38:L40" si="26">SUM(G33,G28,G23,G18,G13)</f>
        <v>0</v>
      </c>
      <c r="H38" s="231">
        <f t="shared" si="26"/>
        <v>0</v>
      </c>
      <c r="I38" s="230">
        <f t="shared" si="26"/>
        <v>0</v>
      </c>
      <c r="J38" s="231">
        <f t="shared" si="26"/>
        <v>0</v>
      </c>
      <c r="K38" s="230">
        <f t="shared" si="26"/>
        <v>0</v>
      </c>
      <c r="L38" s="320">
        <f t="shared" si="26"/>
        <v>0</v>
      </c>
    </row>
    <row r="39" spans="1:12" ht="12.75" customHeight="1" x14ac:dyDescent="0.2">
      <c r="A39" s="243" t="s">
        <v>18</v>
      </c>
      <c r="B39" s="244">
        <f>'3. Radiology'!S21</f>
        <v>0</v>
      </c>
      <c r="C39" s="244">
        <f>'3. Radiology'!T21</f>
        <v>0</v>
      </c>
      <c r="D39" s="245">
        <f>'3. Radiology'!U21</f>
        <v>0</v>
      </c>
      <c r="F39" s="248" t="s">
        <v>248</v>
      </c>
      <c r="G39" s="230">
        <f t="shared" si="26"/>
        <v>0</v>
      </c>
      <c r="H39" s="231">
        <f t="shared" si="26"/>
        <v>0</v>
      </c>
      <c r="I39" s="230">
        <f t="shared" si="26"/>
        <v>0</v>
      </c>
      <c r="J39" s="231">
        <f t="shared" si="26"/>
        <v>0</v>
      </c>
      <c r="K39" s="230">
        <f t="shared" si="26"/>
        <v>0</v>
      </c>
      <c r="L39" s="320">
        <f t="shared" si="26"/>
        <v>0</v>
      </c>
    </row>
    <row r="40" spans="1:12" ht="12.75" customHeight="1" thickBot="1" x14ac:dyDescent="0.25">
      <c r="A40" s="248" t="s">
        <v>237</v>
      </c>
      <c r="B40" s="228">
        <f>'3. Radiology'!S26</f>
        <v>0</v>
      </c>
      <c r="C40" s="228">
        <f>'3. Radiology'!T26</f>
        <v>0</v>
      </c>
      <c r="D40" s="229">
        <f>'3. Radiology'!U26</f>
        <v>0</v>
      </c>
      <c r="F40" s="321" t="s">
        <v>264</v>
      </c>
      <c r="G40" s="322">
        <f t="shared" si="26"/>
        <v>0</v>
      </c>
      <c r="H40" s="323">
        <f t="shared" si="26"/>
        <v>0</v>
      </c>
      <c r="I40" s="324">
        <f t="shared" si="26"/>
        <v>0</v>
      </c>
      <c r="J40" s="323">
        <f t="shared" si="26"/>
        <v>0</v>
      </c>
      <c r="K40" s="324">
        <f t="shared" si="26"/>
        <v>0</v>
      </c>
      <c r="L40" s="325">
        <f t="shared" si="26"/>
        <v>0</v>
      </c>
    </row>
    <row r="41" spans="1:12" ht="12.75" customHeight="1" thickBot="1" x14ac:dyDescent="0.25">
      <c r="A41" s="249" t="s">
        <v>240</v>
      </c>
      <c r="B41" s="250">
        <f>B39-B40</f>
        <v>0</v>
      </c>
      <c r="C41" s="251">
        <f t="shared" ref="C41" si="27">C39-C40</f>
        <v>0</v>
      </c>
      <c r="D41" s="252">
        <f t="shared" ref="D41" si="28">D39-D40</f>
        <v>0</v>
      </c>
    </row>
    <row r="42" spans="1:12" ht="12.75" customHeight="1" thickBot="1" x14ac:dyDescent="0.25">
      <c r="A42" s="226"/>
      <c r="B42" s="226"/>
      <c r="C42" s="226"/>
      <c r="D42" s="226"/>
    </row>
    <row r="43" spans="1:12" ht="12.75" customHeight="1" x14ac:dyDescent="0.2">
      <c r="A43" s="222" t="s">
        <v>305</v>
      </c>
      <c r="B43" s="223"/>
      <c r="C43" s="224"/>
      <c r="D43" s="225"/>
    </row>
    <row r="44" spans="1:12" ht="12.75" customHeight="1" x14ac:dyDescent="0.2">
      <c r="A44" s="227" t="s">
        <v>318</v>
      </c>
      <c r="B44" s="228">
        <f>'4. Endoscopy'!S42</f>
        <v>0</v>
      </c>
      <c r="C44" s="228">
        <f>'4. Endoscopy'!T42</f>
        <v>0</v>
      </c>
      <c r="D44" s="229">
        <f>'4. Endoscopy'!U42</f>
        <v>0</v>
      </c>
    </row>
    <row r="45" spans="1:12" ht="12.75" customHeight="1" x14ac:dyDescent="0.2">
      <c r="A45" s="227" t="s">
        <v>241</v>
      </c>
      <c r="B45" s="228">
        <f>'4. Endoscopy'!S31</f>
        <v>0</v>
      </c>
      <c r="C45" s="228">
        <f>'4. Endoscopy'!T43</f>
        <v>0</v>
      </c>
      <c r="D45" s="229">
        <f>'4. Endoscopy'!U43</f>
        <v>0</v>
      </c>
    </row>
    <row r="46" spans="1:12" ht="12.75" customHeight="1" x14ac:dyDescent="0.2">
      <c r="A46" s="232" t="s">
        <v>239</v>
      </c>
      <c r="B46" s="233">
        <f>'4. Endoscopy'!S44</f>
        <v>0</v>
      </c>
      <c r="C46" s="233">
        <f>'4. Endoscopy'!T44</f>
        <v>0</v>
      </c>
      <c r="D46" s="234">
        <f>'4. Endoscopy'!U44</f>
        <v>0</v>
      </c>
    </row>
    <row r="47" spans="1:12" x14ac:dyDescent="0.2">
      <c r="A47" s="238"/>
      <c r="B47" s="239"/>
      <c r="C47" s="239"/>
      <c r="D47" s="240"/>
    </row>
    <row r="48" spans="1:12" x14ac:dyDescent="0.2">
      <c r="A48" s="243" t="s">
        <v>18</v>
      </c>
      <c r="B48" s="244">
        <f>'4. Endoscopy'!S21</f>
        <v>0</v>
      </c>
      <c r="C48" s="244">
        <f>'4. Endoscopy'!T21</f>
        <v>0</v>
      </c>
      <c r="D48" s="245">
        <f>'4. Endoscopy'!U21</f>
        <v>0</v>
      </c>
    </row>
    <row r="49" spans="1:4" x14ac:dyDescent="0.2">
      <c r="A49" s="248" t="s">
        <v>237</v>
      </c>
      <c r="B49" s="228">
        <f>'4. Endoscopy'!S26</f>
        <v>0</v>
      </c>
      <c r="C49" s="228">
        <f>'4. Endoscopy'!T26</f>
        <v>0</v>
      </c>
      <c r="D49" s="229">
        <f>'4. Endoscopy'!U26</f>
        <v>0</v>
      </c>
    </row>
    <row r="50" spans="1:4" ht="13.5" thickBot="1" x14ac:dyDescent="0.25">
      <c r="A50" s="249" t="s">
        <v>240</v>
      </c>
      <c r="B50" s="250">
        <f>B48-B49</f>
        <v>0</v>
      </c>
      <c r="C50" s="251">
        <f t="shared" ref="C50" si="29">C48-C49</f>
        <v>0</v>
      </c>
      <c r="D50" s="252">
        <f t="shared" ref="D50" si="30">D48-D49</f>
        <v>0</v>
      </c>
    </row>
    <row r="51" spans="1:4" ht="13.5" thickBot="1" x14ac:dyDescent="0.25"/>
    <row r="52" spans="1:4" x14ac:dyDescent="0.2">
      <c r="A52" s="222" t="s">
        <v>52</v>
      </c>
      <c r="B52" s="223"/>
      <c r="C52" s="224"/>
      <c r="D52" s="225"/>
    </row>
    <row r="53" spans="1:4" x14ac:dyDescent="0.2">
      <c r="A53" s="227" t="s">
        <v>242</v>
      </c>
      <c r="B53" s="228">
        <f>'5. Cancer'!S334</f>
        <v>6</v>
      </c>
      <c r="C53" s="228">
        <f>'5. Cancer'!T334</f>
        <v>0</v>
      </c>
      <c r="D53" s="229">
        <f>'5. Cancer'!U334</f>
        <v>0</v>
      </c>
    </row>
    <row r="54" spans="1:4" x14ac:dyDescent="0.2">
      <c r="A54" s="227" t="s">
        <v>243</v>
      </c>
      <c r="B54" s="228">
        <f>'5. Cancer'!S335</f>
        <v>16</v>
      </c>
      <c r="C54" s="228">
        <f>'5. Cancer'!T335</f>
        <v>0</v>
      </c>
      <c r="D54" s="229">
        <f>'5. Cancer'!U335</f>
        <v>0</v>
      </c>
    </row>
    <row r="55" spans="1:4" x14ac:dyDescent="0.2">
      <c r="A55" s="232" t="s">
        <v>239</v>
      </c>
      <c r="B55" s="233">
        <f>'5. Cancer'!S332</f>
        <v>0</v>
      </c>
      <c r="C55" s="233">
        <f>'5. Cancer'!T332</f>
        <v>0</v>
      </c>
      <c r="D55" s="234">
        <f>'5. Cancer'!U332</f>
        <v>0</v>
      </c>
    </row>
    <row r="56" spans="1:4" x14ac:dyDescent="0.2">
      <c r="A56" s="238"/>
      <c r="B56" s="239"/>
      <c r="C56" s="239"/>
      <c r="D56" s="240"/>
    </row>
    <row r="57" spans="1:4" x14ac:dyDescent="0.2">
      <c r="A57" s="243" t="s">
        <v>18</v>
      </c>
      <c r="B57" s="244">
        <f>'5. Cancer'!S322</f>
        <v>0</v>
      </c>
      <c r="C57" s="244">
        <f>'5. Cancer'!T322</f>
        <v>0</v>
      </c>
      <c r="D57" s="245">
        <f>'5. Cancer'!U322</f>
        <v>0</v>
      </c>
    </row>
    <row r="58" spans="1:4" x14ac:dyDescent="0.2">
      <c r="A58" s="248" t="s">
        <v>237</v>
      </c>
      <c r="B58" s="228">
        <f>'5. Cancer'!S327</f>
        <v>0</v>
      </c>
      <c r="C58" s="228">
        <f>'5. Cancer'!T327</f>
        <v>0</v>
      </c>
      <c r="D58" s="229">
        <f>'5. Cancer'!U327</f>
        <v>0</v>
      </c>
    </row>
    <row r="59" spans="1:4" ht="13.5" thickBot="1" x14ac:dyDescent="0.25">
      <c r="A59" s="249" t="s">
        <v>240</v>
      </c>
      <c r="B59" s="250">
        <f>B57-B58</f>
        <v>0</v>
      </c>
      <c r="C59" s="251">
        <f t="shared" ref="C59" si="31">C57-C58</f>
        <v>0</v>
      </c>
      <c r="D59" s="252">
        <f t="shared" ref="D59" si="32">D57-D58</f>
        <v>0</v>
      </c>
    </row>
  </sheetData>
  <sheetProtection sheet="1" objects="1" scenarios="1"/>
  <mergeCells count="5">
    <mergeCell ref="G10:H10"/>
    <mergeCell ref="I10:J10"/>
    <mergeCell ref="K10:L10"/>
    <mergeCell ref="B5:C5"/>
    <mergeCell ref="B6:C6"/>
  </mergeCells>
  <pageMargins left="0.70866141732283472" right="0.70866141732283472" top="0.74803149606299213" bottom="0.74803149606299213" header="0.31496062992125984" footer="0.31496062992125984"/>
  <pageSetup paperSize="9" scale="70" orientation="landscape" r:id="rId1"/>
  <headerFooter>
    <oddFooter>&amp;L&amp;F &amp;A&amp;RPage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674"/>
  <sheetViews>
    <sheetView showGridLines="0" zoomScale="90" zoomScaleNormal="90" workbookViewId="0">
      <pane xSplit="5" ySplit="12" topLeftCell="F61" activePane="bottomRight" state="frozen"/>
      <selection activeCell="C8" sqref="C8"/>
      <selection pane="topRight" activeCell="C8" sqref="C8"/>
      <selection pane="bottomLeft" activeCell="C8" sqref="C8"/>
      <selection pane="bottomRight" activeCell="F13" sqref="F13"/>
    </sheetView>
  </sheetViews>
  <sheetFormatPr defaultColWidth="9.140625" defaultRowHeight="12.75" x14ac:dyDescent="0.2"/>
  <cols>
    <col min="1" max="1" width="9.140625" style="11" hidden="1" customWidth="1"/>
    <col min="2" max="2" width="16.28515625" style="11" hidden="1" customWidth="1"/>
    <col min="3" max="3" width="16.7109375" style="115" customWidth="1"/>
    <col min="4" max="4" width="11.28515625" style="53" customWidth="1"/>
    <col min="5" max="5" width="79.5703125" style="11" bestFit="1" customWidth="1"/>
    <col min="6" max="17" width="9.28515625" style="12" customWidth="1"/>
    <col min="18" max="18" width="1.7109375" style="199" customWidth="1"/>
    <col min="19" max="21" width="10.42578125" style="12" customWidth="1"/>
    <col min="22" max="16384" width="9.140625" style="11"/>
  </cols>
  <sheetData>
    <row r="1" spans="1:21" ht="12.75" customHeight="1" x14ac:dyDescent="0.2">
      <c r="C1" s="397" t="s">
        <v>7</v>
      </c>
      <c r="D1" s="11"/>
      <c r="E1" s="12"/>
      <c r="F1" s="625" t="s">
        <v>245</v>
      </c>
      <c r="G1" s="625"/>
      <c r="H1" s="625"/>
      <c r="I1" s="625"/>
      <c r="J1" s="625"/>
      <c r="K1" s="625"/>
      <c r="L1" s="625"/>
      <c r="M1" s="625"/>
      <c r="N1" s="625"/>
      <c r="O1" s="211"/>
      <c r="P1" s="211"/>
      <c r="U1" s="11"/>
    </row>
    <row r="2" spans="1:21" x14ac:dyDescent="0.2">
      <c r="D2" s="11"/>
      <c r="E2" s="12"/>
      <c r="F2" s="625" t="s">
        <v>287</v>
      </c>
      <c r="G2" s="625"/>
      <c r="H2" s="625"/>
      <c r="I2" s="625"/>
      <c r="J2" s="625"/>
      <c r="K2" s="625"/>
      <c r="L2" s="625"/>
      <c r="M2" s="625"/>
      <c r="N2" s="625"/>
      <c r="U2" s="11"/>
    </row>
    <row r="3" spans="1:21" x14ac:dyDescent="0.2">
      <c r="C3" s="397" t="s">
        <v>11</v>
      </c>
      <c r="D3" s="11"/>
      <c r="E3" s="12"/>
      <c r="U3" s="11"/>
    </row>
    <row r="4" spans="1:21" x14ac:dyDescent="0.2">
      <c r="E4" s="12"/>
    </row>
    <row r="5" spans="1:21" ht="15" customHeight="1" x14ac:dyDescent="0.2">
      <c r="C5" s="623" t="s">
        <v>26</v>
      </c>
      <c r="D5" s="624"/>
      <c r="E5" s="415">
        <f>HB_Name</f>
        <v>0</v>
      </c>
    </row>
    <row r="6" spans="1:21" ht="15" customHeight="1" x14ac:dyDescent="0.2">
      <c r="C6" s="623" t="s">
        <v>21</v>
      </c>
      <c r="D6" s="624"/>
      <c r="E6" s="415" t="str">
        <f>'Front Page'!B7</f>
        <v>Date</v>
      </c>
    </row>
    <row r="7" spans="1:21" ht="13.5" thickBot="1" x14ac:dyDescent="0.25"/>
    <row r="8" spans="1:21" ht="16.5" thickBot="1" x14ac:dyDescent="0.3">
      <c r="C8" s="444" t="s">
        <v>13</v>
      </c>
      <c r="D8" s="445"/>
      <c r="E8" s="446"/>
    </row>
    <row r="9" spans="1:21" ht="13.5" thickBot="1" x14ac:dyDescent="0.25">
      <c r="F9" s="136">
        <v>12</v>
      </c>
      <c r="G9" s="136">
        <v>15</v>
      </c>
      <c r="H9" s="136">
        <v>18</v>
      </c>
      <c r="I9" s="136">
        <v>21</v>
      </c>
      <c r="J9" s="136">
        <v>24</v>
      </c>
      <c r="K9" s="136">
        <v>27</v>
      </c>
      <c r="L9" s="136">
        <v>30</v>
      </c>
      <c r="M9" s="136">
        <v>33</v>
      </c>
      <c r="N9" s="136">
        <v>36</v>
      </c>
      <c r="O9" s="136">
        <v>39</v>
      </c>
      <c r="P9" s="136">
        <v>42</v>
      </c>
      <c r="Q9" s="136">
        <v>45</v>
      </c>
    </row>
    <row r="10" spans="1:21" s="14" customFormat="1" x14ac:dyDescent="0.2">
      <c r="C10" s="398"/>
      <c r="D10" s="90"/>
      <c r="E10" s="91"/>
      <c r="F10" s="626" t="s">
        <v>4</v>
      </c>
      <c r="G10" s="627"/>
      <c r="H10" s="627"/>
      <c r="I10" s="628"/>
      <c r="J10" s="629" t="s">
        <v>5</v>
      </c>
      <c r="K10" s="627"/>
      <c r="L10" s="627"/>
      <c r="M10" s="630"/>
      <c r="N10" s="626" t="s">
        <v>6</v>
      </c>
      <c r="O10" s="627"/>
      <c r="P10" s="627"/>
      <c r="Q10" s="628"/>
      <c r="R10" s="200"/>
      <c r="S10" s="96" t="s">
        <v>4</v>
      </c>
      <c r="T10" s="97" t="s">
        <v>5</v>
      </c>
      <c r="U10" s="98" t="s">
        <v>6</v>
      </c>
    </row>
    <row r="11" spans="1:21" s="14" customFormat="1" x14ac:dyDescent="0.2">
      <c r="C11" s="399"/>
      <c r="D11" s="15"/>
      <c r="E11" s="16"/>
      <c r="F11" s="17" t="s">
        <v>0</v>
      </c>
      <c r="G11" s="18" t="s">
        <v>1</v>
      </c>
      <c r="H11" s="18" t="s">
        <v>2</v>
      </c>
      <c r="I11" s="19" t="s">
        <v>3</v>
      </c>
      <c r="J11" s="359" t="s">
        <v>0</v>
      </c>
      <c r="K11" s="18" t="s">
        <v>1</v>
      </c>
      <c r="L11" s="18" t="s">
        <v>2</v>
      </c>
      <c r="M11" s="378" t="s">
        <v>3</v>
      </c>
      <c r="N11" s="17" t="s">
        <v>0</v>
      </c>
      <c r="O11" s="18" t="s">
        <v>1</v>
      </c>
      <c r="P11" s="18" t="s">
        <v>2</v>
      </c>
      <c r="Q11" s="19" t="s">
        <v>3</v>
      </c>
      <c r="R11" s="201"/>
      <c r="S11" s="17"/>
      <c r="T11" s="18"/>
      <c r="U11" s="99"/>
    </row>
    <row r="12" spans="1:21" s="145" customFormat="1" ht="26.25" thickBot="1" x14ac:dyDescent="0.25">
      <c r="A12" s="145" t="s">
        <v>119</v>
      </c>
      <c r="B12" s="145" t="s">
        <v>120</v>
      </c>
      <c r="C12" s="400" t="s">
        <v>23</v>
      </c>
      <c r="D12" s="146" t="s">
        <v>10</v>
      </c>
      <c r="E12" s="147"/>
      <c r="F12" s="148" t="s">
        <v>121</v>
      </c>
      <c r="G12" s="149" t="s">
        <v>122</v>
      </c>
      <c r="H12" s="149" t="s">
        <v>123</v>
      </c>
      <c r="I12" s="150" t="s">
        <v>124</v>
      </c>
      <c r="J12" s="360" t="s">
        <v>125</v>
      </c>
      <c r="K12" s="149" t="s">
        <v>126</v>
      </c>
      <c r="L12" s="149" t="s">
        <v>127</v>
      </c>
      <c r="M12" s="379" t="s">
        <v>128</v>
      </c>
      <c r="N12" s="148" t="s">
        <v>129</v>
      </c>
      <c r="O12" s="149" t="s">
        <v>130</v>
      </c>
      <c r="P12" s="149" t="s">
        <v>131</v>
      </c>
      <c r="Q12" s="150" t="s">
        <v>132</v>
      </c>
      <c r="R12" s="202"/>
      <c r="S12" s="148" t="s">
        <v>4</v>
      </c>
      <c r="T12" s="149" t="s">
        <v>5</v>
      </c>
      <c r="U12" s="152" t="s">
        <v>6</v>
      </c>
    </row>
    <row r="13" spans="1:21" ht="18.75" thickBot="1" x14ac:dyDescent="0.3">
      <c r="A13" s="11">
        <f>$E$5</f>
        <v>0</v>
      </c>
      <c r="B13" s="11" t="str">
        <f>CONCATENATE(C13,D13)</f>
        <v>All SpecialtiesAll Specialties</v>
      </c>
      <c r="C13" s="401" t="str">
        <f>D13</f>
        <v>All Specialties</v>
      </c>
      <c r="D13" s="68" t="s">
        <v>58</v>
      </c>
      <c r="E13" s="80"/>
      <c r="F13" s="371"/>
      <c r="G13" s="81"/>
      <c r="H13" s="81"/>
      <c r="I13" s="372"/>
      <c r="J13" s="81"/>
      <c r="K13" s="81"/>
      <c r="L13" s="81"/>
      <c r="M13" s="81"/>
      <c r="N13" s="391"/>
      <c r="O13" s="69"/>
      <c r="P13" s="69"/>
      <c r="Q13" s="392"/>
      <c r="R13" s="69"/>
      <c r="S13" s="391"/>
      <c r="T13" s="69"/>
      <c r="U13" s="82"/>
    </row>
    <row r="14" spans="1:21" x14ac:dyDescent="0.2">
      <c r="A14" s="11">
        <f>$E$5</f>
        <v>0</v>
      </c>
      <c r="B14" s="11" t="str">
        <f>CONCATENATE(C14,D14)</f>
        <v>All Specialties1</v>
      </c>
      <c r="C14" s="402" t="str">
        <f>C13</f>
        <v>All Specialties</v>
      </c>
      <c r="D14" s="84">
        <v>1</v>
      </c>
      <c r="E14" s="21" t="s">
        <v>55</v>
      </c>
      <c r="F14" s="62">
        <f>SUM(F40,F66,F92,F118,F144,F170,F196,F222,F248,F274,F300,F326,F352,F378,F404,F430,F456,F482,F508,F534,F560,F586,F612)</f>
        <v>0</v>
      </c>
      <c r="G14" s="20"/>
      <c r="H14" s="20"/>
      <c r="I14" s="120"/>
      <c r="J14" s="13"/>
      <c r="K14" s="13"/>
      <c r="L14" s="13"/>
      <c r="M14" s="13"/>
      <c r="N14" s="128"/>
      <c r="O14" s="13"/>
      <c r="P14" s="13"/>
      <c r="Q14" s="129"/>
      <c r="R14" s="201"/>
      <c r="S14" s="119"/>
      <c r="T14" s="20"/>
      <c r="U14" s="121"/>
    </row>
    <row r="15" spans="1:21" x14ac:dyDescent="0.2">
      <c r="A15" s="11">
        <f t="shared" ref="A15:A78" si="0">$E$5</f>
        <v>0</v>
      </c>
      <c r="B15" s="11" t="str">
        <f t="shared" ref="B15:B78" si="1">CONCATENATE(C15,D15)</f>
        <v>All Specialties2</v>
      </c>
      <c r="C15" s="402" t="str">
        <f t="shared" ref="C15:C38" si="2">C14</f>
        <v>All Specialties</v>
      </c>
      <c r="D15" s="84">
        <v>2</v>
      </c>
      <c r="E15" s="21" t="s">
        <v>117</v>
      </c>
      <c r="F15" s="62">
        <f>SUM(F41,F67,F93,F119,F145,F171,F197,F223,F249,F275,F301,F327,F353,F379,F405,F431,F457,F483,F509,F535,F561,F587,F613)</f>
        <v>0</v>
      </c>
      <c r="G15" s="20"/>
      <c r="H15" s="20"/>
      <c r="I15" s="120"/>
      <c r="J15" s="20"/>
      <c r="K15" s="20"/>
      <c r="L15" s="20"/>
      <c r="M15" s="20"/>
      <c r="N15" s="119"/>
      <c r="O15" s="20"/>
      <c r="P15" s="20"/>
      <c r="Q15" s="120"/>
      <c r="R15" s="201"/>
      <c r="S15" s="119"/>
      <c r="T15" s="20"/>
      <c r="U15" s="121"/>
    </row>
    <row r="16" spans="1:21" x14ac:dyDescent="0.2">
      <c r="A16" s="11">
        <f t="shared" si="0"/>
        <v>0</v>
      </c>
      <c r="B16" s="11" t="str">
        <f t="shared" si="1"/>
        <v>All Specialties3</v>
      </c>
      <c r="C16" s="402" t="str">
        <f t="shared" si="2"/>
        <v>All Specialties</v>
      </c>
      <c r="D16" s="84">
        <v>3</v>
      </c>
      <c r="E16" s="21" t="s">
        <v>118</v>
      </c>
      <c r="F16" s="62">
        <f>SUM(F42,F68,F94,F120,F146,F172,F198,F224,F250,F276,F302,F328,F354,F380,F406,F432,F458,F484,F510,F536,F562,F588,F614)</f>
        <v>0</v>
      </c>
      <c r="G16" s="20"/>
      <c r="H16" s="20"/>
      <c r="I16" s="120"/>
      <c r="J16" s="20"/>
      <c r="K16" s="20"/>
      <c r="L16" s="20"/>
      <c r="M16" s="20"/>
      <c r="N16" s="119"/>
      <c r="O16" s="20"/>
      <c r="P16" s="20"/>
      <c r="Q16" s="120"/>
      <c r="R16" s="201"/>
      <c r="S16" s="119"/>
      <c r="T16" s="20"/>
      <c r="U16" s="121"/>
    </row>
    <row r="17" spans="1:21" x14ac:dyDescent="0.2">
      <c r="A17" s="11">
        <f t="shared" si="0"/>
        <v>0</v>
      </c>
      <c r="B17" s="11" t="str">
        <f t="shared" si="1"/>
        <v xml:space="preserve">All Specialties </v>
      </c>
      <c r="C17" s="402" t="str">
        <f t="shared" si="2"/>
        <v>All Specialties</v>
      </c>
      <c r="D17" s="88" t="s">
        <v>100</v>
      </c>
      <c r="E17" s="34"/>
      <c r="F17" s="119"/>
      <c r="G17" s="20"/>
      <c r="H17" s="20"/>
      <c r="I17" s="120"/>
      <c r="J17" s="52"/>
      <c r="K17" s="52"/>
      <c r="L17" s="52"/>
      <c r="M17" s="52"/>
      <c r="N17" s="130"/>
      <c r="O17" s="52"/>
      <c r="P17" s="52"/>
      <c r="Q17" s="131"/>
      <c r="R17" s="201"/>
      <c r="S17" s="119"/>
      <c r="T17" s="20"/>
      <c r="U17" s="121"/>
    </row>
    <row r="18" spans="1:21" s="14" customFormat="1" x14ac:dyDescent="0.2">
      <c r="A18" s="11">
        <f t="shared" si="0"/>
        <v>0</v>
      </c>
      <c r="B18" s="11" t="str">
        <f t="shared" si="1"/>
        <v xml:space="preserve">All Specialties </v>
      </c>
      <c r="C18" s="402" t="str">
        <f t="shared" si="2"/>
        <v>All Specialties</v>
      </c>
      <c r="D18" s="84" t="s">
        <v>100</v>
      </c>
      <c r="E18" s="21" t="s">
        <v>36</v>
      </c>
      <c r="F18" s="23"/>
      <c r="G18" s="24"/>
      <c r="H18" s="24"/>
      <c r="I18" s="25"/>
      <c r="J18" s="24"/>
      <c r="K18" s="24"/>
      <c r="L18" s="24"/>
      <c r="M18" s="24"/>
      <c r="N18" s="23"/>
      <c r="O18" s="24"/>
      <c r="P18" s="24"/>
      <c r="Q18" s="25"/>
      <c r="R18" s="201"/>
      <c r="S18" s="23"/>
      <c r="T18" s="24"/>
      <c r="U18" s="107"/>
    </row>
    <row r="19" spans="1:21" x14ac:dyDescent="0.2">
      <c r="A19" s="11">
        <f t="shared" si="0"/>
        <v>0</v>
      </c>
      <c r="B19" s="11" t="str">
        <f t="shared" si="1"/>
        <v>All Specialties4</v>
      </c>
      <c r="C19" s="402" t="str">
        <f t="shared" si="2"/>
        <v>All Specialties</v>
      </c>
      <c r="D19" s="154">
        <v>4</v>
      </c>
      <c r="E19" s="196" t="s">
        <v>15</v>
      </c>
      <c r="F19" s="156">
        <f t="shared" ref="F19:Q19" si="3">SUM(F45,F71,F97,F123,F149,F175,F201,F227,F253,F279,F305,F331,F357,F383,F409,F435,F461,F487,F513,F539,F565,F591,F617)</f>
        <v>0</v>
      </c>
      <c r="G19" s="157">
        <f t="shared" si="3"/>
        <v>0</v>
      </c>
      <c r="H19" s="157">
        <f t="shared" si="3"/>
        <v>0</v>
      </c>
      <c r="I19" s="158">
        <f t="shared" si="3"/>
        <v>0</v>
      </c>
      <c r="J19" s="352">
        <f t="shared" si="3"/>
        <v>0</v>
      </c>
      <c r="K19" s="157">
        <f t="shared" si="3"/>
        <v>0</v>
      </c>
      <c r="L19" s="157">
        <f t="shared" si="3"/>
        <v>0</v>
      </c>
      <c r="M19" s="380">
        <f t="shared" si="3"/>
        <v>0</v>
      </c>
      <c r="N19" s="156">
        <f t="shared" si="3"/>
        <v>0</v>
      </c>
      <c r="O19" s="157">
        <f t="shared" si="3"/>
        <v>0</v>
      </c>
      <c r="P19" s="157">
        <f t="shared" si="3"/>
        <v>0</v>
      </c>
      <c r="Q19" s="158">
        <f t="shared" si="3"/>
        <v>0</v>
      </c>
      <c r="R19" s="203"/>
      <c r="S19" s="181">
        <f>SUM(F19:I19)</f>
        <v>0</v>
      </c>
      <c r="T19" s="182">
        <f>SUM(J19:M19)</f>
        <v>0</v>
      </c>
      <c r="U19" s="183">
        <f>SUM(N19:Q19)</f>
        <v>0</v>
      </c>
    </row>
    <row r="20" spans="1:21" x14ac:dyDescent="0.2">
      <c r="A20" s="11">
        <f t="shared" si="0"/>
        <v>0</v>
      </c>
      <c r="B20" s="11" t="str">
        <f t="shared" si="1"/>
        <v>All Specialties5</v>
      </c>
      <c r="C20" s="402" t="str">
        <f t="shared" si="2"/>
        <v>All Specialties</v>
      </c>
      <c r="D20" s="184">
        <v>5</v>
      </c>
      <c r="E20" s="197" t="s">
        <v>14</v>
      </c>
      <c r="F20" s="156">
        <f t="shared" ref="F20:Q20" si="4">SUM(F46,F72,F98,F124,F150,F176,F202,F228,F254,F280,F306,F332,F358,F384,F410,F436,F462,F488,F514,F540,F566,F592,F618)</f>
        <v>0</v>
      </c>
      <c r="G20" s="157">
        <f t="shared" si="4"/>
        <v>0</v>
      </c>
      <c r="H20" s="157">
        <f t="shared" si="4"/>
        <v>0</v>
      </c>
      <c r="I20" s="158">
        <f t="shared" si="4"/>
        <v>0</v>
      </c>
      <c r="J20" s="352">
        <f t="shared" si="4"/>
        <v>0</v>
      </c>
      <c r="K20" s="157">
        <f t="shared" si="4"/>
        <v>0</v>
      </c>
      <c r="L20" s="157">
        <f t="shared" si="4"/>
        <v>0</v>
      </c>
      <c r="M20" s="380">
        <f t="shared" si="4"/>
        <v>0</v>
      </c>
      <c r="N20" s="156">
        <f t="shared" si="4"/>
        <v>0</v>
      </c>
      <c r="O20" s="157">
        <f t="shared" si="4"/>
        <v>0</v>
      </c>
      <c r="P20" s="157">
        <f t="shared" si="4"/>
        <v>0</v>
      </c>
      <c r="Q20" s="158">
        <f t="shared" si="4"/>
        <v>0</v>
      </c>
      <c r="R20" s="203"/>
      <c r="S20" s="166">
        <f t="shared" ref="S20" si="5">SUM(F20:I20)</f>
        <v>0</v>
      </c>
      <c r="T20" s="167">
        <f t="shared" ref="T20" si="6">SUM(J20:M20)</f>
        <v>0</v>
      </c>
      <c r="U20" s="168">
        <f t="shared" ref="U20" si="7">SUM(N20:Q20)</f>
        <v>0</v>
      </c>
    </row>
    <row r="21" spans="1:21" s="14" customFormat="1" x14ac:dyDescent="0.2">
      <c r="A21" s="11">
        <f t="shared" si="0"/>
        <v>0</v>
      </c>
      <c r="B21" s="11" t="str">
        <f t="shared" si="1"/>
        <v>All Specialties6</v>
      </c>
      <c r="C21" s="402" t="str">
        <f t="shared" si="2"/>
        <v>All Specialties</v>
      </c>
      <c r="D21" s="84">
        <v>6</v>
      </c>
      <c r="E21" s="21" t="s">
        <v>18</v>
      </c>
      <c r="F21" s="62">
        <f>F19-F20</f>
        <v>0</v>
      </c>
      <c r="G21" s="63">
        <f t="shared" ref="G21:S21" si="8">G19-G20</f>
        <v>0</v>
      </c>
      <c r="H21" s="63">
        <f t="shared" si="8"/>
        <v>0</v>
      </c>
      <c r="I21" s="64">
        <f t="shared" si="8"/>
        <v>0</v>
      </c>
      <c r="J21" s="361">
        <f t="shared" si="8"/>
        <v>0</v>
      </c>
      <c r="K21" s="63">
        <f t="shared" si="8"/>
        <v>0</v>
      </c>
      <c r="L21" s="63">
        <f t="shared" si="8"/>
        <v>0</v>
      </c>
      <c r="M21" s="381">
        <f t="shared" si="8"/>
        <v>0</v>
      </c>
      <c r="N21" s="62">
        <f t="shared" si="8"/>
        <v>0</v>
      </c>
      <c r="O21" s="63">
        <f t="shared" si="8"/>
        <v>0</v>
      </c>
      <c r="P21" s="63">
        <f t="shared" si="8"/>
        <v>0</v>
      </c>
      <c r="Q21" s="64">
        <f t="shared" si="8"/>
        <v>0</v>
      </c>
      <c r="R21" s="203"/>
      <c r="S21" s="395">
        <f t="shared" si="8"/>
        <v>0</v>
      </c>
      <c r="T21" s="351">
        <f t="shared" ref="T21" si="9">T19-T20</f>
        <v>0</v>
      </c>
      <c r="U21" s="396">
        <f t="shared" ref="U21" si="10">U19-U20</f>
        <v>0</v>
      </c>
    </row>
    <row r="22" spans="1:21" s="42" customFormat="1" x14ac:dyDescent="0.2">
      <c r="A22" s="11">
        <f t="shared" si="0"/>
        <v>0</v>
      </c>
      <c r="B22" s="11" t="str">
        <f t="shared" si="1"/>
        <v xml:space="preserve">All Specialties </v>
      </c>
      <c r="C22" s="402" t="str">
        <f t="shared" si="2"/>
        <v>All Specialties</v>
      </c>
      <c r="D22" s="88" t="s">
        <v>100</v>
      </c>
      <c r="E22" s="34"/>
      <c r="F22" s="74"/>
      <c r="G22" s="75"/>
      <c r="H22" s="75"/>
      <c r="I22" s="76"/>
      <c r="J22" s="56"/>
      <c r="K22" s="56"/>
      <c r="L22" s="56"/>
      <c r="M22" s="56"/>
      <c r="N22" s="77"/>
      <c r="O22" s="56"/>
      <c r="P22" s="56"/>
      <c r="Q22" s="78"/>
      <c r="R22" s="203"/>
      <c r="S22" s="77"/>
      <c r="T22" s="56"/>
      <c r="U22" s="104"/>
    </row>
    <row r="23" spans="1:21" s="14" customFormat="1" x14ac:dyDescent="0.2">
      <c r="A23" s="11">
        <f t="shared" si="0"/>
        <v>0</v>
      </c>
      <c r="B23" s="11" t="str">
        <f t="shared" si="1"/>
        <v xml:space="preserve">All Specialties </v>
      </c>
      <c r="C23" s="402" t="str">
        <f t="shared" si="2"/>
        <v>All Specialties</v>
      </c>
      <c r="D23" s="84" t="s">
        <v>100</v>
      </c>
      <c r="E23" s="21" t="s">
        <v>32</v>
      </c>
      <c r="F23" s="71"/>
      <c r="G23" s="72"/>
      <c r="H23" s="72"/>
      <c r="I23" s="73"/>
      <c r="J23" s="72"/>
      <c r="K23" s="72"/>
      <c r="L23" s="72"/>
      <c r="M23" s="72"/>
      <c r="N23" s="71"/>
      <c r="O23" s="72"/>
      <c r="P23" s="72"/>
      <c r="Q23" s="73"/>
      <c r="R23" s="203"/>
      <c r="S23" s="71"/>
      <c r="T23" s="72"/>
      <c r="U23" s="100"/>
    </row>
    <row r="24" spans="1:21" s="42" customFormat="1" x14ac:dyDescent="0.2">
      <c r="A24" s="11">
        <f t="shared" si="0"/>
        <v>0</v>
      </c>
      <c r="B24" s="11" t="str">
        <f t="shared" si="1"/>
        <v>All Specialties7</v>
      </c>
      <c r="C24" s="402" t="str">
        <f t="shared" si="2"/>
        <v>All Specialties</v>
      </c>
      <c r="D24" s="154">
        <v>7</v>
      </c>
      <c r="E24" s="196" t="s">
        <v>49</v>
      </c>
      <c r="F24" s="156">
        <f t="shared" ref="F24:Q24" si="11">SUM(F50,F76,F102,F128,F154,F180,F206,F232,F258,F284,F310,F336,F362,F388,F414,F440,F466,F492,F518,F544,F570,F596,F622)</f>
        <v>0</v>
      </c>
      <c r="G24" s="157">
        <f t="shared" si="11"/>
        <v>0</v>
      </c>
      <c r="H24" s="157">
        <f t="shared" si="11"/>
        <v>0</v>
      </c>
      <c r="I24" s="158">
        <f t="shared" si="11"/>
        <v>0</v>
      </c>
      <c r="J24" s="352">
        <f t="shared" si="11"/>
        <v>0</v>
      </c>
      <c r="K24" s="157">
        <f t="shared" si="11"/>
        <v>0</v>
      </c>
      <c r="L24" s="157">
        <f t="shared" si="11"/>
        <v>0</v>
      </c>
      <c r="M24" s="380">
        <f t="shared" si="11"/>
        <v>0</v>
      </c>
      <c r="N24" s="156">
        <f t="shared" si="11"/>
        <v>0</v>
      </c>
      <c r="O24" s="157">
        <f t="shared" si="11"/>
        <v>0</v>
      </c>
      <c r="P24" s="157">
        <f t="shared" si="11"/>
        <v>0</v>
      </c>
      <c r="Q24" s="158">
        <f t="shared" si="11"/>
        <v>0</v>
      </c>
      <c r="R24" s="204"/>
      <c r="S24" s="156">
        <f>SUM(F24:I24)</f>
        <v>0</v>
      </c>
      <c r="T24" s="157">
        <f>SUM(J24:M24)</f>
        <v>0</v>
      </c>
      <c r="U24" s="160">
        <f>SUM(N24:Q24)</f>
        <v>0</v>
      </c>
    </row>
    <row r="25" spans="1:21" s="42" customFormat="1" x14ac:dyDescent="0.2">
      <c r="A25" s="11">
        <f t="shared" si="0"/>
        <v>0</v>
      </c>
      <c r="B25" s="11" t="str">
        <f t="shared" si="1"/>
        <v>All Specialties8</v>
      </c>
      <c r="C25" s="402" t="str">
        <f t="shared" si="2"/>
        <v>All Specialties</v>
      </c>
      <c r="D25" s="154">
        <v>8</v>
      </c>
      <c r="E25" s="197" t="s">
        <v>56</v>
      </c>
      <c r="F25" s="156">
        <f t="shared" ref="F25:Q25" si="12">SUM(F51,F77,F103,F129,F155,F181,F207,F233,F259,F285,F311,F337,F363,F389,F415,F441,F467,F493,F519,F545,F571,F597,F623)</f>
        <v>0</v>
      </c>
      <c r="G25" s="157">
        <f t="shared" si="12"/>
        <v>0</v>
      </c>
      <c r="H25" s="157">
        <f t="shared" si="12"/>
        <v>0</v>
      </c>
      <c r="I25" s="158">
        <f t="shared" si="12"/>
        <v>0</v>
      </c>
      <c r="J25" s="352">
        <f t="shared" si="12"/>
        <v>0</v>
      </c>
      <c r="K25" s="157">
        <f t="shared" si="12"/>
        <v>0</v>
      </c>
      <c r="L25" s="157">
        <f t="shared" si="12"/>
        <v>0</v>
      </c>
      <c r="M25" s="380">
        <f t="shared" si="12"/>
        <v>0</v>
      </c>
      <c r="N25" s="156">
        <f t="shared" si="12"/>
        <v>0</v>
      </c>
      <c r="O25" s="157">
        <f t="shared" si="12"/>
        <v>0</v>
      </c>
      <c r="P25" s="157">
        <f t="shared" si="12"/>
        <v>0</v>
      </c>
      <c r="Q25" s="158">
        <f t="shared" si="12"/>
        <v>0</v>
      </c>
      <c r="R25" s="204"/>
      <c r="S25" s="162">
        <f t="shared" ref="S25" si="13">SUM(F25:I25)</f>
        <v>0</v>
      </c>
      <c r="T25" s="163">
        <f t="shared" ref="T25" si="14">SUM(J25:M25)</f>
        <v>0</v>
      </c>
      <c r="U25" s="165">
        <f t="shared" ref="U25" si="15">SUM(N25:Q25)</f>
        <v>0</v>
      </c>
    </row>
    <row r="26" spans="1:21" s="42" customFormat="1" x14ac:dyDescent="0.2">
      <c r="A26" s="11">
        <f t="shared" si="0"/>
        <v>0</v>
      </c>
      <c r="B26" s="11" t="str">
        <f t="shared" si="1"/>
        <v>All Specialties9</v>
      </c>
      <c r="C26" s="402" t="str">
        <f t="shared" si="2"/>
        <v>All Specialties</v>
      </c>
      <c r="D26" s="84">
        <v>9</v>
      </c>
      <c r="E26" s="21" t="s">
        <v>35</v>
      </c>
      <c r="F26" s="62">
        <f t="shared" ref="F26:Q26" si="16">SUM(F24:F25)</f>
        <v>0</v>
      </c>
      <c r="G26" s="63">
        <f t="shared" si="16"/>
        <v>0</v>
      </c>
      <c r="H26" s="63">
        <f t="shared" si="16"/>
        <v>0</v>
      </c>
      <c r="I26" s="64">
        <f t="shared" si="16"/>
        <v>0</v>
      </c>
      <c r="J26" s="361">
        <f t="shared" si="16"/>
        <v>0</v>
      </c>
      <c r="K26" s="63">
        <f t="shared" si="16"/>
        <v>0</v>
      </c>
      <c r="L26" s="63">
        <f t="shared" si="16"/>
        <v>0</v>
      </c>
      <c r="M26" s="381">
        <f t="shared" si="16"/>
        <v>0</v>
      </c>
      <c r="N26" s="62">
        <f t="shared" si="16"/>
        <v>0</v>
      </c>
      <c r="O26" s="63">
        <f t="shared" si="16"/>
        <v>0</v>
      </c>
      <c r="P26" s="63">
        <f t="shared" si="16"/>
        <v>0</v>
      </c>
      <c r="Q26" s="64">
        <f t="shared" si="16"/>
        <v>0</v>
      </c>
      <c r="R26" s="203"/>
      <c r="S26" s="62">
        <f t="shared" ref="S26" si="17">SUM(F26:I26)</f>
        <v>0</v>
      </c>
      <c r="T26" s="63">
        <f t="shared" ref="T26" si="18">SUM(J26:M26)</f>
        <v>0</v>
      </c>
      <c r="U26" s="103">
        <f t="shared" ref="U26" si="19">SUM(N26:Q26)</f>
        <v>0</v>
      </c>
    </row>
    <row r="27" spans="1:21" s="42" customFormat="1" x14ac:dyDescent="0.2">
      <c r="A27" s="11">
        <f t="shared" si="0"/>
        <v>0</v>
      </c>
      <c r="B27" s="11" t="str">
        <f t="shared" si="1"/>
        <v xml:space="preserve">All Specialties </v>
      </c>
      <c r="C27" s="402" t="str">
        <f t="shared" si="2"/>
        <v>All Specialties</v>
      </c>
      <c r="D27" s="89" t="s">
        <v>100</v>
      </c>
      <c r="E27" s="43"/>
      <c r="F27" s="77"/>
      <c r="G27" s="56"/>
      <c r="H27" s="56"/>
      <c r="I27" s="78"/>
      <c r="J27" s="56"/>
      <c r="K27" s="56"/>
      <c r="L27" s="56"/>
      <c r="M27" s="56"/>
      <c r="N27" s="77"/>
      <c r="O27" s="56"/>
      <c r="P27" s="56"/>
      <c r="Q27" s="78"/>
      <c r="R27" s="204"/>
      <c r="S27" s="77"/>
      <c r="T27" s="56"/>
      <c r="U27" s="104"/>
    </row>
    <row r="28" spans="1:21" s="14" customFormat="1" x14ac:dyDescent="0.2">
      <c r="A28" s="11">
        <f t="shared" si="0"/>
        <v>0</v>
      </c>
      <c r="B28" s="11" t="str">
        <f t="shared" si="1"/>
        <v xml:space="preserve">All Specialties </v>
      </c>
      <c r="C28" s="402" t="str">
        <f t="shared" si="2"/>
        <v>All Specialties</v>
      </c>
      <c r="D28" s="84" t="s">
        <v>100</v>
      </c>
      <c r="E28" s="21" t="s">
        <v>27</v>
      </c>
      <c r="F28" s="71"/>
      <c r="G28" s="72"/>
      <c r="H28" s="72"/>
      <c r="I28" s="73"/>
      <c r="J28" s="72"/>
      <c r="K28" s="72"/>
      <c r="L28" s="72"/>
      <c r="M28" s="72"/>
      <c r="N28" s="71"/>
      <c r="O28" s="72"/>
      <c r="P28" s="72"/>
      <c r="Q28" s="73"/>
      <c r="R28" s="204"/>
      <c r="S28" s="71"/>
      <c r="T28" s="72"/>
      <c r="U28" s="100"/>
    </row>
    <row r="29" spans="1:21" x14ac:dyDescent="0.2">
      <c r="A29" s="11">
        <f t="shared" si="0"/>
        <v>0</v>
      </c>
      <c r="B29" s="11" t="str">
        <f t="shared" si="1"/>
        <v>All Specialties10</v>
      </c>
      <c r="C29" s="402" t="str">
        <f t="shared" si="2"/>
        <v>All Specialties</v>
      </c>
      <c r="D29" s="154">
        <v>10</v>
      </c>
      <c r="E29" s="155" t="s">
        <v>133</v>
      </c>
      <c r="F29" s="156">
        <f>F21-F24</f>
        <v>0</v>
      </c>
      <c r="G29" s="157">
        <f t="shared" ref="G29:U29" si="20">G21-G24</f>
        <v>0</v>
      </c>
      <c r="H29" s="157">
        <f t="shared" si="20"/>
        <v>0</v>
      </c>
      <c r="I29" s="158">
        <f t="shared" si="20"/>
        <v>0</v>
      </c>
      <c r="J29" s="352">
        <f t="shared" si="20"/>
        <v>0</v>
      </c>
      <c r="K29" s="157">
        <f t="shared" si="20"/>
        <v>0</v>
      </c>
      <c r="L29" s="157">
        <f t="shared" si="20"/>
        <v>0</v>
      </c>
      <c r="M29" s="380">
        <f t="shared" si="20"/>
        <v>0</v>
      </c>
      <c r="N29" s="156">
        <f t="shared" si="20"/>
        <v>0</v>
      </c>
      <c r="O29" s="157">
        <f t="shared" si="20"/>
        <v>0</v>
      </c>
      <c r="P29" s="157">
        <f t="shared" si="20"/>
        <v>0</v>
      </c>
      <c r="Q29" s="158">
        <f t="shared" si="20"/>
        <v>0</v>
      </c>
      <c r="R29" s="204"/>
      <c r="S29" s="353">
        <f t="shared" si="20"/>
        <v>0</v>
      </c>
      <c r="T29" s="352">
        <f t="shared" si="20"/>
        <v>0</v>
      </c>
      <c r="U29" s="160">
        <f t="shared" si="20"/>
        <v>0</v>
      </c>
    </row>
    <row r="30" spans="1:21" x14ac:dyDescent="0.2">
      <c r="A30" s="11">
        <f t="shared" si="0"/>
        <v>0</v>
      </c>
      <c r="B30" s="11" t="str">
        <f t="shared" si="1"/>
        <v>All Specialties11</v>
      </c>
      <c r="C30" s="402" t="str">
        <f t="shared" si="2"/>
        <v>All Specialties</v>
      </c>
      <c r="D30" s="154">
        <v>11</v>
      </c>
      <c r="E30" s="155" t="s">
        <v>134</v>
      </c>
      <c r="F30" s="162">
        <f t="shared" ref="F30:U30" si="21">F21-F26</f>
        <v>0</v>
      </c>
      <c r="G30" s="163">
        <f t="shared" si="21"/>
        <v>0</v>
      </c>
      <c r="H30" s="163">
        <f t="shared" si="21"/>
        <v>0</v>
      </c>
      <c r="I30" s="164">
        <f t="shared" si="21"/>
        <v>0</v>
      </c>
      <c r="J30" s="362">
        <f t="shared" si="21"/>
        <v>0</v>
      </c>
      <c r="K30" s="163">
        <f t="shared" si="21"/>
        <v>0</v>
      </c>
      <c r="L30" s="163">
        <f t="shared" si="21"/>
        <v>0</v>
      </c>
      <c r="M30" s="382">
        <f t="shared" si="21"/>
        <v>0</v>
      </c>
      <c r="N30" s="162">
        <f t="shared" si="21"/>
        <v>0</v>
      </c>
      <c r="O30" s="163">
        <f t="shared" si="21"/>
        <v>0</v>
      </c>
      <c r="P30" s="163">
        <f t="shared" si="21"/>
        <v>0</v>
      </c>
      <c r="Q30" s="164">
        <f t="shared" si="21"/>
        <v>0</v>
      </c>
      <c r="R30" s="204">
        <f t="shared" si="21"/>
        <v>0</v>
      </c>
      <c r="S30" s="156">
        <f t="shared" si="21"/>
        <v>0</v>
      </c>
      <c r="T30" s="163">
        <f t="shared" si="21"/>
        <v>0</v>
      </c>
      <c r="U30" s="165">
        <f t="shared" si="21"/>
        <v>0</v>
      </c>
    </row>
    <row r="31" spans="1:21" x14ac:dyDescent="0.2">
      <c r="A31" s="11">
        <f t="shared" si="0"/>
        <v>0</v>
      </c>
      <c r="B31" s="11" t="str">
        <f t="shared" si="1"/>
        <v>All Specialties12</v>
      </c>
      <c r="C31" s="402" t="str">
        <f t="shared" si="2"/>
        <v>All Specialties</v>
      </c>
      <c r="D31" s="154">
        <v>12</v>
      </c>
      <c r="E31" s="161" t="s">
        <v>30</v>
      </c>
      <c r="F31" s="156">
        <f>SUM(F57,F83,F109,F135,F161,F187,F213,F239,F265,F291,F317,F343,F369,F395,F421,F447,F473,F499,F525,F551,F577,F603,F629)</f>
        <v>0</v>
      </c>
      <c r="G31" s="157">
        <f t="shared" ref="G31:Q31" si="22">SUM(G57,G83,G109,G135,G161,G187,G213,G239,G265,G291,G317,G343,G369,G395,G421,G447,G473,G499,G525,G551,G577,G603,G629)</f>
        <v>0</v>
      </c>
      <c r="H31" s="157">
        <f t="shared" si="22"/>
        <v>0</v>
      </c>
      <c r="I31" s="158">
        <f t="shared" si="22"/>
        <v>0</v>
      </c>
      <c r="J31" s="352">
        <f t="shared" si="22"/>
        <v>0</v>
      </c>
      <c r="K31" s="157">
        <f t="shared" si="22"/>
        <v>0</v>
      </c>
      <c r="L31" s="157">
        <f t="shared" si="22"/>
        <v>0</v>
      </c>
      <c r="M31" s="380">
        <f t="shared" si="22"/>
        <v>0</v>
      </c>
      <c r="N31" s="156">
        <f t="shared" si="22"/>
        <v>0</v>
      </c>
      <c r="O31" s="157">
        <f t="shared" si="22"/>
        <v>0</v>
      </c>
      <c r="P31" s="157">
        <f t="shared" si="22"/>
        <v>0</v>
      </c>
      <c r="Q31" s="158">
        <f t="shared" si="22"/>
        <v>0</v>
      </c>
      <c r="R31" s="204"/>
      <c r="S31" s="166">
        <f>I31</f>
        <v>0</v>
      </c>
      <c r="T31" s="167">
        <f>M31</f>
        <v>0</v>
      </c>
      <c r="U31" s="168">
        <f>Q31</f>
        <v>0</v>
      </c>
    </row>
    <row r="32" spans="1:21" x14ac:dyDescent="0.2">
      <c r="A32" s="11">
        <f t="shared" si="0"/>
        <v>0</v>
      </c>
      <c r="B32" s="11" t="str">
        <f t="shared" si="1"/>
        <v>All Specialties13</v>
      </c>
      <c r="C32" s="402" t="str">
        <f t="shared" si="2"/>
        <v>All Specialties</v>
      </c>
      <c r="D32" s="154">
        <v>13</v>
      </c>
      <c r="E32" s="155" t="s">
        <v>28</v>
      </c>
      <c r="F32" s="166" t="e">
        <f>F31/(F26/13)</f>
        <v>#DIV/0!</v>
      </c>
      <c r="G32" s="167" t="e">
        <f t="shared" ref="G32:Q32" si="23">G31/(G26/13)</f>
        <v>#DIV/0!</v>
      </c>
      <c r="H32" s="167" t="e">
        <f t="shared" si="23"/>
        <v>#DIV/0!</v>
      </c>
      <c r="I32" s="169" t="e">
        <f t="shared" si="23"/>
        <v>#DIV/0!</v>
      </c>
      <c r="J32" s="363" t="e">
        <f t="shared" si="23"/>
        <v>#DIV/0!</v>
      </c>
      <c r="K32" s="167" t="e">
        <f t="shared" si="23"/>
        <v>#DIV/0!</v>
      </c>
      <c r="L32" s="167" t="e">
        <f t="shared" si="23"/>
        <v>#DIV/0!</v>
      </c>
      <c r="M32" s="383" t="e">
        <f t="shared" si="23"/>
        <v>#DIV/0!</v>
      </c>
      <c r="N32" s="166" t="e">
        <f t="shared" si="23"/>
        <v>#DIV/0!</v>
      </c>
      <c r="O32" s="167" t="e">
        <f t="shared" si="23"/>
        <v>#DIV/0!</v>
      </c>
      <c r="P32" s="167" t="e">
        <f t="shared" si="23"/>
        <v>#DIV/0!</v>
      </c>
      <c r="Q32" s="169" t="e">
        <f t="shared" si="23"/>
        <v>#DIV/0!</v>
      </c>
      <c r="R32" s="204"/>
      <c r="S32" s="166" t="e">
        <f t="shared" ref="S32" si="24">I32</f>
        <v>#DIV/0!</v>
      </c>
      <c r="T32" s="167" t="e">
        <f t="shared" ref="T32" si="25">M32</f>
        <v>#DIV/0!</v>
      </c>
      <c r="U32" s="168" t="e">
        <f t="shared" ref="U32" si="26">Q32</f>
        <v>#DIV/0!</v>
      </c>
    </row>
    <row r="33" spans="1:21" x14ac:dyDescent="0.2">
      <c r="A33" s="11">
        <f t="shared" si="0"/>
        <v>0</v>
      </c>
      <c r="B33" s="11" t="str">
        <f t="shared" si="1"/>
        <v>All Specialties14</v>
      </c>
      <c r="C33" s="402" t="str">
        <f t="shared" si="2"/>
        <v>All Specialties</v>
      </c>
      <c r="D33" s="154">
        <v>14</v>
      </c>
      <c r="E33" s="161" t="s">
        <v>33</v>
      </c>
      <c r="F33" s="156">
        <f t="shared" ref="F33:Q33" si="27">SUM(F59,F85,F111,F137,F163,F189,F215,F241,F267,F293,F319,F345,F371,F397,F423,F449,F475,F501,F527,F553,F579,F605,F631)</f>
        <v>0</v>
      </c>
      <c r="G33" s="157">
        <f t="shared" si="27"/>
        <v>0</v>
      </c>
      <c r="H33" s="157">
        <f t="shared" si="27"/>
        <v>0</v>
      </c>
      <c r="I33" s="158">
        <f t="shared" si="27"/>
        <v>0</v>
      </c>
      <c r="J33" s="352">
        <f t="shared" si="27"/>
        <v>0</v>
      </c>
      <c r="K33" s="157">
        <f t="shared" si="27"/>
        <v>0</v>
      </c>
      <c r="L33" s="157">
        <f t="shared" si="27"/>
        <v>0</v>
      </c>
      <c r="M33" s="380">
        <f t="shared" si="27"/>
        <v>0</v>
      </c>
      <c r="N33" s="156">
        <f t="shared" si="27"/>
        <v>0</v>
      </c>
      <c r="O33" s="157">
        <f t="shared" si="27"/>
        <v>0</v>
      </c>
      <c r="P33" s="157">
        <f t="shared" si="27"/>
        <v>0</v>
      </c>
      <c r="Q33" s="158">
        <f t="shared" si="27"/>
        <v>0</v>
      </c>
      <c r="R33" s="204"/>
      <c r="S33" s="166">
        <f>I33</f>
        <v>0</v>
      </c>
      <c r="T33" s="167">
        <f>M33</f>
        <v>0</v>
      </c>
      <c r="U33" s="168">
        <f>Q33</f>
        <v>0</v>
      </c>
    </row>
    <row r="34" spans="1:21" x14ac:dyDescent="0.2">
      <c r="A34" s="11">
        <f t="shared" si="0"/>
        <v>0</v>
      </c>
      <c r="B34" s="11" t="str">
        <f t="shared" si="1"/>
        <v>All Specialties15</v>
      </c>
      <c r="C34" s="402" t="str">
        <f t="shared" si="2"/>
        <v>All Specialties</v>
      </c>
      <c r="D34" s="154">
        <v>15</v>
      </c>
      <c r="E34" s="155" t="s">
        <v>275</v>
      </c>
      <c r="F34" s="373" t="e">
        <f>VLOOKUP(CONCATENATE($A34,$C34),'[1]NOP Board spclty milstns MNTH'!$D$2:$AJ$386,F$9,FALSE)</f>
        <v>#N/A</v>
      </c>
      <c r="G34" s="346" t="e">
        <f>VLOOKUP(CONCATENATE($A34,$C34),'[1]NOP Board spclty milstns MNTH'!$D$2:$AJ$386,G$9,FALSE)</f>
        <v>#N/A</v>
      </c>
      <c r="H34" s="347" t="e">
        <f>VLOOKUP(CONCATENATE($A34,$C34),'[1]NOP Board spclty milstns MNTH'!$D$2:$AJ$386,H$9,FALSE)</f>
        <v>#N/A</v>
      </c>
      <c r="I34" s="374" t="e">
        <f>VLOOKUP(CONCATENATE($A34,$C34),'[1]NOP Board spclty milstns MNTH'!$D$2:$AJ$386,I$9,FALSE)</f>
        <v>#N/A</v>
      </c>
      <c r="J34" s="348" t="e">
        <f>VLOOKUP(CONCATENATE($A34,$C34),'[1]NOP Board spclty milstns MNTH'!$D$2:$AJ$386,J$9,FALSE)</f>
        <v>#N/A</v>
      </c>
      <c r="K34" s="349" t="e">
        <f>VLOOKUP(CONCATENATE($A34,$C34),'[1]NOP Board spclty milstns MNTH'!$D$2:$AJ$386,K$9,FALSE)</f>
        <v>#N/A</v>
      </c>
      <c r="L34" s="346" t="e">
        <f>VLOOKUP(CONCATENATE($A34,$C34),'[1]NOP Board spclty milstns MNTH'!$D$2:$AJ$386,L$9,FALSE)</f>
        <v>#N/A</v>
      </c>
      <c r="M34" s="348" t="e">
        <f>VLOOKUP(CONCATENATE($A34,$C34),'[1]NOP Board spclty milstns MNTH'!$D$2:$AJ$386,M$9,FALSE)</f>
        <v>#N/A</v>
      </c>
      <c r="N34" s="405" t="s">
        <v>16</v>
      </c>
      <c r="O34" s="406" t="s">
        <v>16</v>
      </c>
      <c r="P34" s="407" t="s">
        <v>16</v>
      </c>
      <c r="Q34" s="408" t="s">
        <v>16</v>
      </c>
      <c r="R34" s="204"/>
      <c r="S34" s="166" t="e">
        <f>I34</f>
        <v>#N/A</v>
      </c>
      <c r="T34" s="167" t="e">
        <f>M34</f>
        <v>#N/A</v>
      </c>
      <c r="U34" s="168" t="str">
        <f>Q34</f>
        <v>-</v>
      </c>
    </row>
    <row r="35" spans="1:21" x14ac:dyDescent="0.2">
      <c r="A35" s="11">
        <f t="shared" si="0"/>
        <v>0</v>
      </c>
      <c r="B35" s="11" t="str">
        <f t="shared" si="1"/>
        <v>All Specialties16</v>
      </c>
      <c r="C35" s="402" t="str">
        <f t="shared" si="2"/>
        <v>All Specialties</v>
      </c>
      <c r="D35" s="342">
        <v>16</v>
      </c>
      <c r="E35" s="155" t="s">
        <v>34</v>
      </c>
      <c r="F35" s="156">
        <f t="shared" ref="F35:Q35" si="28">SUM(F61,F87,F113,F139,F165,F191,F217,F243,F269,F295,F321,F347,F373,F399,F425,F451,F477,F503,F529,F555,F581,F607,F633)</f>
        <v>0</v>
      </c>
      <c r="G35" s="157">
        <f t="shared" si="28"/>
        <v>0</v>
      </c>
      <c r="H35" s="157">
        <f t="shared" si="28"/>
        <v>0</v>
      </c>
      <c r="I35" s="158">
        <f t="shared" si="28"/>
        <v>0</v>
      </c>
      <c r="J35" s="352">
        <f t="shared" si="28"/>
        <v>0</v>
      </c>
      <c r="K35" s="157">
        <f t="shared" si="28"/>
        <v>0</v>
      </c>
      <c r="L35" s="157">
        <f t="shared" si="28"/>
        <v>0</v>
      </c>
      <c r="M35" s="380">
        <f t="shared" si="28"/>
        <v>0</v>
      </c>
      <c r="N35" s="156">
        <f t="shared" si="28"/>
        <v>0</v>
      </c>
      <c r="O35" s="157">
        <f t="shared" si="28"/>
        <v>0</v>
      </c>
      <c r="P35" s="157">
        <f t="shared" si="28"/>
        <v>0</v>
      </c>
      <c r="Q35" s="158">
        <f t="shared" si="28"/>
        <v>0</v>
      </c>
      <c r="R35" s="204"/>
      <c r="S35" s="166">
        <f>I35</f>
        <v>0</v>
      </c>
      <c r="T35" s="167">
        <f>M35</f>
        <v>0</v>
      </c>
      <c r="U35" s="168">
        <f>Q35</f>
        <v>0</v>
      </c>
    </row>
    <row r="36" spans="1:21" s="14" customFormat="1" x14ac:dyDescent="0.2">
      <c r="A36" s="11">
        <f t="shared" si="0"/>
        <v>0</v>
      </c>
      <c r="B36" s="11" t="str">
        <f t="shared" si="1"/>
        <v xml:space="preserve">All Specialties </v>
      </c>
      <c r="C36" s="402" t="str">
        <f t="shared" si="2"/>
        <v>All Specialties</v>
      </c>
      <c r="D36" s="84" t="s">
        <v>100</v>
      </c>
      <c r="E36" s="21" t="s">
        <v>57</v>
      </c>
      <c r="F36" s="71"/>
      <c r="G36" s="72"/>
      <c r="H36" s="72"/>
      <c r="I36" s="73"/>
      <c r="J36" s="72"/>
      <c r="K36" s="72"/>
      <c r="L36" s="72"/>
      <c r="M36" s="72"/>
      <c r="N36" s="71"/>
      <c r="O36" s="72"/>
      <c r="P36" s="72"/>
      <c r="Q36" s="73"/>
      <c r="R36" s="203"/>
      <c r="S36" s="71"/>
      <c r="T36" s="72"/>
      <c r="U36" s="100"/>
    </row>
    <row r="37" spans="1:21" x14ac:dyDescent="0.2">
      <c r="A37" s="11">
        <f t="shared" si="0"/>
        <v>0</v>
      </c>
      <c r="B37" s="11" t="str">
        <f t="shared" si="1"/>
        <v>All Specialties17</v>
      </c>
      <c r="C37" s="402" t="str">
        <f t="shared" si="2"/>
        <v>All Specialties</v>
      </c>
      <c r="D37" s="154">
        <v>17</v>
      </c>
      <c r="E37" s="155" t="s">
        <v>81</v>
      </c>
      <c r="F37" s="185" t="s">
        <v>16</v>
      </c>
      <c r="G37" s="186" t="s">
        <v>16</v>
      </c>
      <c r="H37" s="186" t="s">
        <v>16</v>
      </c>
      <c r="I37" s="187" t="s">
        <v>16</v>
      </c>
      <c r="J37" s="364" t="s">
        <v>16</v>
      </c>
      <c r="K37" s="186" t="s">
        <v>16</v>
      </c>
      <c r="L37" s="186" t="s">
        <v>16</v>
      </c>
      <c r="M37" s="384" t="s">
        <v>16</v>
      </c>
      <c r="N37" s="185" t="s">
        <v>16</v>
      </c>
      <c r="O37" s="186" t="s">
        <v>16</v>
      </c>
      <c r="P37" s="186" t="s">
        <v>16</v>
      </c>
      <c r="Q37" s="187" t="s">
        <v>16</v>
      </c>
      <c r="R37" s="205"/>
      <c r="S37" s="188" t="s">
        <v>16</v>
      </c>
      <c r="T37" s="189" t="s">
        <v>16</v>
      </c>
      <c r="U37" s="190" t="s">
        <v>16</v>
      </c>
    </row>
    <row r="38" spans="1:21" ht="13.5" thickBot="1" x14ac:dyDescent="0.25">
      <c r="A38" s="11">
        <f t="shared" si="0"/>
        <v>0</v>
      </c>
      <c r="B38" s="11" t="str">
        <f t="shared" si="1"/>
        <v>All Specialties18</v>
      </c>
      <c r="C38" s="402" t="str">
        <f t="shared" si="2"/>
        <v>All Specialties</v>
      </c>
      <c r="D38" s="170">
        <v>18</v>
      </c>
      <c r="E38" s="171" t="s">
        <v>37</v>
      </c>
      <c r="F38" s="156">
        <f>SUM(F64,F90,F116,F142,F168,F194,F220,F246,F272,F298,F324,F350,F376,F402,F428,F454,F480,F506,F532,F558,F584,F610,F636)</f>
        <v>0</v>
      </c>
      <c r="G38" s="157">
        <f t="shared" ref="G38:Q38" si="29">SUM(G64,G90,G116,G142,G168,G194,G220,G246,G272,G298,G324,G350,G376,G402,G428,G454,G480,G506,G532,G558,G584,G610,G636)</f>
        <v>0</v>
      </c>
      <c r="H38" s="157">
        <f t="shared" si="29"/>
        <v>0</v>
      </c>
      <c r="I38" s="158">
        <f t="shared" si="29"/>
        <v>0</v>
      </c>
      <c r="J38" s="352">
        <f t="shared" si="29"/>
        <v>0</v>
      </c>
      <c r="K38" s="157">
        <f t="shared" si="29"/>
        <v>0</v>
      </c>
      <c r="L38" s="157">
        <f t="shared" si="29"/>
        <v>0</v>
      </c>
      <c r="M38" s="380">
        <f t="shared" si="29"/>
        <v>0</v>
      </c>
      <c r="N38" s="156">
        <f t="shared" si="29"/>
        <v>0</v>
      </c>
      <c r="O38" s="157">
        <f t="shared" si="29"/>
        <v>0</v>
      </c>
      <c r="P38" s="157">
        <f t="shared" si="29"/>
        <v>0</v>
      </c>
      <c r="Q38" s="158">
        <f t="shared" si="29"/>
        <v>0</v>
      </c>
      <c r="R38" s="203"/>
      <c r="S38" s="166">
        <f t="shared" ref="S38" si="30">SUM(F38:I38)</f>
        <v>0</v>
      </c>
      <c r="T38" s="167">
        <f t="shared" ref="T38" si="31">SUM(J38:M38)</f>
        <v>0</v>
      </c>
      <c r="U38" s="168">
        <f t="shared" ref="U38" si="32">SUM(N38:Q38)</f>
        <v>0</v>
      </c>
    </row>
    <row r="39" spans="1:21" ht="18.75" thickBot="1" x14ac:dyDescent="0.3">
      <c r="A39" s="11">
        <f t="shared" si="0"/>
        <v>0</v>
      </c>
      <c r="B39" s="11" t="str">
        <f t="shared" si="1"/>
        <v>AnaestheticsAnaesthetics</v>
      </c>
      <c r="C39" s="401" t="str">
        <f>D39</f>
        <v>Anaesthetics</v>
      </c>
      <c r="D39" s="68" t="s">
        <v>59</v>
      </c>
      <c r="E39" s="80"/>
      <c r="F39" s="375"/>
      <c r="G39" s="81"/>
      <c r="H39" s="81"/>
      <c r="I39" s="372"/>
      <c r="J39" s="81"/>
      <c r="K39" s="81"/>
      <c r="L39" s="81"/>
      <c r="M39" s="81"/>
      <c r="N39" s="391"/>
      <c r="O39" s="69"/>
      <c r="P39" s="69"/>
      <c r="Q39" s="392"/>
      <c r="R39" s="69"/>
      <c r="S39" s="391"/>
      <c r="T39" s="69"/>
      <c r="U39" s="82"/>
    </row>
    <row r="40" spans="1:21" x14ac:dyDescent="0.2">
      <c r="A40" s="11">
        <f t="shared" si="0"/>
        <v>0</v>
      </c>
      <c r="B40" s="11" t="str">
        <f t="shared" si="1"/>
        <v>Anaesthetics1</v>
      </c>
      <c r="C40" s="402" t="str">
        <f>C39</f>
        <v>Anaesthetics</v>
      </c>
      <c r="D40" s="84">
        <v>1</v>
      </c>
      <c r="E40" s="21" t="s">
        <v>55</v>
      </c>
      <c r="F40" s="198">
        <v>0</v>
      </c>
      <c r="G40" s="20"/>
      <c r="H40" s="20"/>
      <c r="I40" s="120"/>
      <c r="J40" s="13"/>
      <c r="K40" s="13"/>
      <c r="L40" s="13"/>
      <c r="M40" s="13"/>
      <c r="N40" s="128"/>
      <c r="O40" s="13"/>
      <c r="P40" s="13"/>
      <c r="Q40" s="129"/>
      <c r="R40" s="201"/>
      <c r="S40" s="119"/>
      <c r="T40" s="20"/>
      <c r="U40" s="121"/>
    </row>
    <row r="41" spans="1:21" x14ac:dyDescent="0.2">
      <c r="A41" s="11">
        <f t="shared" si="0"/>
        <v>0</v>
      </c>
      <c r="B41" s="11" t="str">
        <f t="shared" si="1"/>
        <v>Anaesthetics2</v>
      </c>
      <c r="C41" s="402" t="str">
        <f t="shared" ref="C41:C64" si="33">C40</f>
        <v>Anaesthetics</v>
      </c>
      <c r="D41" s="84">
        <v>2</v>
      </c>
      <c r="E41" s="21" t="s">
        <v>117</v>
      </c>
      <c r="F41" s="198">
        <v>0</v>
      </c>
      <c r="G41" s="20"/>
      <c r="H41" s="20"/>
      <c r="I41" s="120"/>
      <c r="J41" s="20"/>
      <c r="K41" s="20"/>
      <c r="L41" s="20"/>
      <c r="M41" s="20"/>
      <c r="N41" s="119"/>
      <c r="O41" s="20"/>
      <c r="P41" s="20"/>
      <c r="Q41" s="120"/>
      <c r="R41" s="201"/>
      <c r="S41" s="119"/>
      <c r="T41" s="20"/>
      <c r="U41" s="121"/>
    </row>
    <row r="42" spans="1:21" x14ac:dyDescent="0.2">
      <c r="A42" s="11">
        <f t="shared" si="0"/>
        <v>0</v>
      </c>
      <c r="B42" s="11" t="str">
        <f t="shared" si="1"/>
        <v>Anaesthetics3</v>
      </c>
      <c r="C42" s="402" t="str">
        <f t="shared" si="33"/>
        <v>Anaesthetics</v>
      </c>
      <c r="D42" s="84">
        <v>3</v>
      </c>
      <c r="E42" s="21" t="s">
        <v>118</v>
      </c>
      <c r="F42" s="198">
        <v>0</v>
      </c>
      <c r="G42" s="20"/>
      <c r="H42" s="20"/>
      <c r="I42" s="120"/>
      <c r="J42" s="20"/>
      <c r="K42" s="20"/>
      <c r="L42" s="20"/>
      <c r="M42" s="20"/>
      <c r="N42" s="119"/>
      <c r="O42" s="20"/>
      <c r="P42" s="20"/>
      <c r="Q42" s="120"/>
      <c r="R42" s="201"/>
      <c r="S42" s="119"/>
      <c r="T42" s="20"/>
      <c r="U42" s="121"/>
    </row>
    <row r="43" spans="1:21" x14ac:dyDescent="0.2">
      <c r="A43" s="11">
        <f t="shared" si="0"/>
        <v>0</v>
      </c>
      <c r="B43" s="11" t="str">
        <f t="shared" si="1"/>
        <v xml:space="preserve">Anaesthetics </v>
      </c>
      <c r="C43" s="402" t="str">
        <f t="shared" si="33"/>
        <v>Anaesthetics</v>
      </c>
      <c r="D43" s="88" t="s">
        <v>100</v>
      </c>
      <c r="E43" s="34"/>
      <c r="F43" s="119"/>
      <c r="G43" s="20"/>
      <c r="H43" s="20"/>
      <c r="I43" s="120"/>
      <c r="J43" s="52"/>
      <c r="K43" s="52"/>
      <c r="L43" s="52"/>
      <c r="M43" s="52"/>
      <c r="N43" s="130"/>
      <c r="O43" s="52"/>
      <c r="P43" s="52"/>
      <c r="Q43" s="131"/>
      <c r="R43" s="201"/>
      <c r="S43" s="119"/>
      <c r="T43" s="20"/>
      <c r="U43" s="121"/>
    </row>
    <row r="44" spans="1:21" x14ac:dyDescent="0.2">
      <c r="A44" s="11">
        <f t="shared" si="0"/>
        <v>0</v>
      </c>
      <c r="B44" s="11" t="str">
        <f t="shared" si="1"/>
        <v xml:space="preserve">Anaesthetics </v>
      </c>
      <c r="C44" s="402" t="str">
        <f t="shared" si="33"/>
        <v>Anaesthetics</v>
      </c>
      <c r="D44" s="84" t="s">
        <v>100</v>
      </c>
      <c r="E44" s="21" t="s">
        <v>36</v>
      </c>
      <c r="F44" s="23"/>
      <c r="G44" s="24"/>
      <c r="H44" s="24"/>
      <c r="I44" s="25"/>
      <c r="J44" s="24"/>
      <c r="K44" s="24"/>
      <c r="L44" s="24"/>
      <c r="M44" s="24"/>
      <c r="N44" s="23"/>
      <c r="O44" s="24"/>
      <c r="P44" s="24"/>
      <c r="Q44" s="25"/>
      <c r="R44" s="201"/>
      <c r="S44" s="23"/>
      <c r="T44" s="24"/>
      <c r="U44" s="107"/>
    </row>
    <row r="45" spans="1:21" x14ac:dyDescent="0.2">
      <c r="A45" s="11">
        <f t="shared" si="0"/>
        <v>0</v>
      </c>
      <c r="B45" s="11" t="str">
        <f t="shared" si="1"/>
        <v>Anaesthetics4</v>
      </c>
      <c r="C45" s="402" t="str">
        <f t="shared" si="33"/>
        <v>Anaesthetics</v>
      </c>
      <c r="D45" s="86">
        <v>4</v>
      </c>
      <c r="E45" s="26" t="s">
        <v>15</v>
      </c>
      <c r="F45" s="27"/>
      <c r="G45" s="28"/>
      <c r="H45" s="28"/>
      <c r="I45" s="29"/>
      <c r="J45" s="365"/>
      <c r="K45" s="28"/>
      <c r="L45" s="28"/>
      <c r="M45" s="385"/>
      <c r="N45" s="27"/>
      <c r="O45" s="28"/>
      <c r="P45" s="28"/>
      <c r="Q45" s="29"/>
      <c r="R45" s="201"/>
      <c r="S45" s="181">
        <f>SUM(F45:I45)</f>
        <v>0</v>
      </c>
      <c r="T45" s="182">
        <f>SUM(J45:M45)</f>
        <v>0</v>
      </c>
      <c r="U45" s="183">
        <f>SUM(N45:Q45)</f>
        <v>0</v>
      </c>
    </row>
    <row r="46" spans="1:21" x14ac:dyDescent="0.2">
      <c r="A46" s="11">
        <f t="shared" si="0"/>
        <v>0</v>
      </c>
      <c r="B46" s="11" t="str">
        <f t="shared" si="1"/>
        <v>Anaesthetics5</v>
      </c>
      <c r="C46" s="402" t="str">
        <f t="shared" si="33"/>
        <v>Anaesthetics</v>
      </c>
      <c r="D46" s="87">
        <v>5</v>
      </c>
      <c r="E46" s="30" t="s">
        <v>14</v>
      </c>
      <c r="F46" s="31"/>
      <c r="G46" s="32"/>
      <c r="H46" s="32"/>
      <c r="I46" s="33"/>
      <c r="J46" s="366"/>
      <c r="K46" s="32"/>
      <c r="L46" s="32"/>
      <c r="M46" s="386"/>
      <c r="N46" s="31"/>
      <c r="O46" s="32"/>
      <c r="P46" s="32"/>
      <c r="Q46" s="33"/>
      <c r="R46" s="201"/>
      <c r="S46" s="166">
        <f t="shared" ref="S46" si="34">SUM(F46:I46)</f>
        <v>0</v>
      </c>
      <c r="T46" s="167">
        <f t="shared" ref="T46" si="35">SUM(J46:M46)</f>
        <v>0</v>
      </c>
      <c r="U46" s="168">
        <f t="shared" ref="U46" si="36">SUM(N46:Q46)</f>
        <v>0</v>
      </c>
    </row>
    <row r="47" spans="1:21" x14ac:dyDescent="0.2">
      <c r="A47" s="11">
        <f t="shared" si="0"/>
        <v>0</v>
      </c>
      <c r="B47" s="11" t="str">
        <f t="shared" si="1"/>
        <v>Anaesthetics6</v>
      </c>
      <c r="C47" s="402" t="str">
        <f t="shared" si="33"/>
        <v>Anaesthetics</v>
      </c>
      <c r="D47" s="84">
        <v>6</v>
      </c>
      <c r="E47" s="21" t="s">
        <v>18</v>
      </c>
      <c r="F47" s="62">
        <f>F45-F46</f>
        <v>0</v>
      </c>
      <c r="G47" s="63">
        <f t="shared" ref="G47" si="37">G45-G46</f>
        <v>0</v>
      </c>
      <c r="H47" s="63">
        <f t="shared" ref="H47" si="38">H45-H46</f>
        <v>0</v>
      </c>
      <c r="I47" s="64">
        <f t="shared" ref="I47" si="39">I45-I46</f>
        <v>0</v>
      </c>
      <c r="J47" s="361">
        <f t="shared" ref="J47" si="40">J45-J46</f>
        <v>0</v>
      </c>
      <c r="K47" s="63">
        <f t="shared" ref="K47" si="41">K45-K46</f>
        <v>0</v>
      </c>
      <c r="L47" s="63">
        <f t="shared" ref="L47" si="42">L45-L46</f>
        <v>0</v>
      </c>
      <c r="M47" s="381">
        <f t="shared" ref="M47" si="43">M45-M46</f>
        <v>0</v>
      </c>
      <c r="N47" s="62">
        <f t="shared" ref="N47" si="44">N45-N46</f>
        <v>0</v>
      </c>
      <c r="O47" s="63">
        <f t="shared" ref="O47" si="45">O45-O46</f>
        <v>0</v>
      </c>
      <c r="P47" s="63">
        <f t="shared" ref="P47" si="46">P45-P46</f>
        <v>0</v>
      </c>
      <c r="Q47" s="64">
        <f t="shared" ref="Q47" si="47">Q45-Q46</f>
        <v>0</v>
      </c>
      <c r="R47" s="203"/>
      <c r="S47" s="395">
        <f t="shared" ref="S47" si="48">S45-S46</f>
        <v>0</v>
      </c>
      <c r="T47" s="351">
        <f t="shared" ref="T47" si="49">T45-T46</f>
        <v>0</v>
      </c>
      <c r="U47" s="396">
        <f t="shared" ref="U47" si="50">U45-U46</f>
        <v>0</v>
      </c>
    </row>
    <row r="48" spans="1:21" x14ac:dyDescent="0.2">
      <c r="A48" s="11">
        <f t="shared" si="0"/>
        <v>0</v>
      </c>
      <c r="B48" s="11" t="str">
        <f t="shared" si="1"/>
        <v xml:space="preserve">Anaesthetics </v>
      </c>
      <c r="C48" s="402" t="str">
        <f t="shared" si="33"/>
        <v>Anaesthetics</v>
      </c>
      <c r="D48" s="88" t="s">
        <v>100</v>
      </c>
      <c r="E48" s="34"/>
      <c r="F48" s="35"/>
      <c r="G48" s="36"/>
      <c r="H48" s="36"/>
      <c r="I48" s="37"/>
      <c r="J48" s="39"/>
      <c r="K48" s="39"/>
      <c r="L48" s="39"/>
      <c r="M48" s="39"/>
      <c r="N48" s="38"/>
      <c r="O48" s="39"/>
      <c r="P48" s="39"/>
      <c r="Q48" s="40"/>
      <c r="R48" s="201"/>
      <c r="S48" s="38"/>
      <c r="T48" s="39"/>
      <c r="U48" s="108"/>
    </row>
    <row r="49" spans="1:21" x14ac:dyDescent="0.2">
      <c r="A49" s="11">
        <f t="shared" si="0"/>
        <v>0</v>
      </c>
      <c r="B49" s="11" t="str">
        <f t="shared" si="1"/>
        <v xml:space="preserve">Anaesthetics </v>
      </c>
      <c r="C49" s="402" t="str">
        <f t="shared" si="33"/>
        <v>Anaesthetics</v>
      </c>
      <c r="D49" s="84" t="s">
        <v>100</v>
      </c>
      <c r="E49" s="21" t="s">
        <v>32</v>
      </c>
      <c r="F49" s="23"/>
      <c r="G49" s="24"/>
      <c r="H49" s="24"/>
      <c r="I49" s="25"/>
      <c r="J49" s="24"/>
      <c r="K49" s="24"/>
      <c r="L49" s="24"/>
      <c r="M49" s="24"/>
      <c r="N49" s="23"/>
      <c r="O49" s="24"/>
      <c r="P49" s="24"/>
      <c r="Q49" s="25"/>
      <c r="R49" s="201"/>
      <c r="S49" s="23"/>
      <c r="T49" s="24"/>
      <c r="U49" s="107"/>
    </row>
    <row r="50" spans="1:21" x14ac:dyDescent="0.2">
      <c r="A50" s="11">
        <f t="shared" si="0"/>
        <v>0</v>
      </c>
      <c r="B50" s="11" t="str">
        <f t="shared" si="1"/>
        <v>Anaesthetics7</v>
      </c>
      <c r="C50" s="402" t="str">
        <f t="shared" si="33"/>
        <v>Anaesthetics</v>
      </c>
      <c r="D50" s="86">
        <v>7</v>
      </c>
      <c r="E50" s="26" t="s">
        <v>49</v>
      </c>
      <c r="F50" s="27"/>
      <c r="G50" s="28"/>
      <c r="H50" s="28"/>
      <c r="I50" s="29"/>
      <c r="J50" s="365"/>
      <c r="K50" s="28"/>
      <c r="L50" s="28"/>
      <c r="M50" s="385"/>
      <c r="N50" s="27"/>
      <c r="O50" s="28"/>
      <c r="P50" s="28"/>
      <c r="Q50" s="29"/>
      <c r="R50" s="206"/>
      <c r="S50" s="156">
        <f>SUM(F50:I50)</f>
        <v>0</v>
      </c>
      <c r="T50" s="157">
        <f>SUM(J50:M50)</f>
        <v>0</v>
      </c>
      <c r="U50" s="160">
        <f>SUM(N50:Q50)</f>
        <v>0</v>
      </c>
    </row>
    <row r="51" spans="1:21" x14ac:dyDescent="0.2">
      <c r="A51" s="11">
        <f t="shared" si="0"/>
        <v>0</v>
      </c>
      <c r="B51" s="11" t="str">
        <f t="shared" si="1"/>
        <v>Anaesthetics8</v>
      </c>
      <c r="C51" s="402" t="str">
        <f t="shared" si="33"/>
        <v>Anaesthetics</v>
      </c>
      <c r="D51" s="86">
        <v>8</v>
      </c>
      <c r="E51" s="30" t="s">
        <v>56</v>
      </c>
      <c r="F51" s="31"/>
      <c r="G51" s="32"/>
      <c r="H51" s="32"/>
      <c r="I51" s="33"/>
      <c r="J51" s="366"/>
      <c r="K51" s="32"/>
      <c r="L51" s="32"/>
      <c r="M51" s="386"/>
      <c r="N51" s="31"/>
      <c r="O51" s="32"/>
      <c r="P51" s="32"/>
      <c r="Q51" s="33"/>
      <c r="R51" s="206"/>
      <c r="S51" s="162">
        <f t="shared" ref="S51:S52" si="51">SUM(F51:I51)</f>
        <v>0</v>
      </c>
      <c r="T51" s="163">
        <f t="shared" ref="T51:T52" si="52">SUM(J51:M51)</f>
        <v>0</v>
      </c>
      <c r="U51" s="165">
        <f t="shared" ref="U51:U52" si="53">SUM(N51:Q51)</f>
        <v>0</v>
      </c>
    </row>
    <row r="52" spans="1:21" x14ac:dyDescent="0.2">
      <c r="A52" s="11">
        <f t="shared" si="0"/>
        <v>0</v>
      </c>
      <c r="B52" s="11" t="str">
        <f t="shared" si="1"/>
        <v>Anaesthetics9</v>
      </c>
      <c r="C52" s="402" t="str">
        <f t="shared" si="33"/>
        <v>Anaesthetics</v>
      </c>
      <c r="D52" s="84">
        <v>9</v>
      </c>
      <c r="E52" s="21" t="s">
        <v>35</v>
      </c>
      <c r="F52" s="62">
        <f t="shared" ref="F52:Q52" si="54">SUM(F50:F51)</f>
        <v>0</v>
      </c>
      <c r="G52" s="63">
        <f t="shared" si="54"/>
        <v>0</v>
      </c>
      <c r="H52" s="63">
        <f t="shared" si="54"/>
        <v>0</v>
      </c>
      <c r="I52" s="64">
        <f t="shared" si="54"/>
        <v>0</v>
      </c>
      <c r="J52" s="361">
        <f t="shared" si="54"/>
        <v>0</v>
      </c>
      <c r="K52" s="63">
        <f t="shared" si="54"/>
        <v>0</v>
      </c>
      <c r="L52" s="63">
        <f t="shared" si="54"/>
        <v>0</v>
      </c>
      <c r="M52" s="381">
        <f t="shared" si="54"/>
        <v>0</v>
      </c>
      <c r="N52" s="62">
        <f t="shared" si="54"/>
        <v>0</v>
      </c>
      <c r="O52" s="63">
        <f t="shared" si="54"/>
        <v>0</v>
      </c>
      <c r="P52" s="63">
        <f t="shared" si="54"/>
        <v>0</v>
      </c>
      <c r="Q52" s="64">
        <f t="shared" si="54"/>
        <v>0</v>
      </c>
      <c r="R52" s="203"/>
      <c r="S52" s="62">
        <f t="shared" si="51"/>
        <v>0</v>
      </c>
      <c r="T52" s="63">
        <f t="shared" si="52"/>
        <v>0</v>
      </c>
      <c r="U52" s="103">
        <f t="shared" si="53"/>
        <v>0</v>
      </c>
    </row>
    <row r="53" spans="1:21" x14ac:dyDescent="0.2">
      <c r="A53" s="11">
        <f t="shared" si="0"/>
        <v>0</v>
      </c>
      <c r="B53" s="11" t="str">
        <f t="shared" si="1"/>
        <v xml:space="preserve">Anaesthetics </v>
      </c>
      <c r="C53" s="402" t="str">
        <f t="shared" si="33"/>
        <v>Anaesthetics</v>
      </c>
      <c r="D53" s="89" t="s">
        <v>100</v>
      </c>
      <c r="E53" s="43"/>
      <c r="F53" s="38"/>
      <c r="G53" s="39"/>
      <c r="H53" s="39"/>
      <c r="I53" s="40"/>
      <c r="J53" s="39"/>
      <c r="K53" s="39"/>
      <c r="L53" s="39"/>
      <c r="M53" s="39"/>
      <c r="N53" s="38"/>
      <c r="O53" s="39"/>
      <c r="P53" s="39"/>
      <c r="Q53" s="40"/>
      <c r="R53" s="206"/>
      <c r="S53" s="38"/>
      <c r="T53" s="39"/>
      <c r="U53" s="108"/>
    </row>
    <row r="54" spans="1:21" x14ac:dyDescent="0.2">
      <c r="A54" s="11">
        <f t="shared" si="0"/>
        <v>0</v>
      </c>
      <c r="B54" s="11" t="str">
        <f t="shared" si="1"/>
        <v xml:space="preserve">Anaesthetics </v>
      </c>
      <c r="C54" s="402" t="str">
        <f t="shared" si="33"/>
        <v>Anaesthetics</v>
      </c>
      <c r="D54" s="84" t="s">
        <v>100</v>
      </c>
      <c r="E54" s="21" t="s">
        <v>27</v>
      </c>
      <c r="F54" s="23"/>
      <c r="G54" s="24"/>
      <c r="H54" s="24"/>
      <c r="I54" s="25"/>
      <c r="J54" s="24"/>
      <c r="K54" s="24"/>
      <c r="L54" s="24"/>
      <c r="M54" s="24"/>
      <c r="N54" s="23"/>
      <c r="O54" s="24"/>
      <c r="P54" s="24"/>
      <c r="Q54" s="25"/>
      <c r="R54" s="206"/>
      <c r="S54" s="23"/>
      <c r="T54" s="24"/>
      <c r="U54" s="107"/>
    </row>
    <row r="55" spans="1:21" x14ac:dyDescent="0.2">
      <c r="A55" s="11">
        <f t="shared" si="0"/>
        <v>0</v>
      </c>
      <c r="B55" s="11" t="str">
        <f t="shared" si="1"/>
        <v>Anaesthetics10</v>
      </c>
      <c r="C55" s="402" t="str">
        <f t="shared" si="33"/>
        <v>Anaesthetics</v>
      </c>
      <c r="D55" s="154">
        <v>10</v>
      </c>
      <c r="E55" s="155" t="s">
        <v>133</v>
      </c>
      <c r="F55" s="156">
        <f>F47-F50</f>
        <v>0</v>
      </c>
      <c r="G55" s="157">
        <f t="shared" ref="G55:Q55" si="55">G47-G50</f>
        <v>0</v>
      </c>
      <c r="H55" s="157">
        <f t="shared" si="55"/>
        <v>0</v>
      </c>
      <c r="I55" s="158">
        <f t="shared" si="55"/>
        <v>0</v>
      </c>
      <c r="J55" s="352">
        <f t="shared" si="55"/>
        <v>0</v>
      </c>
      <c r="K55" s="157">
        <f t="shared" si="55"/>
        <v>0</v>
      </c>
      <c r="L55" s="157">
        <f t="shared" si="55"/>
        <v>0</v>
      </c>
      <c r="M55" s="380">
        <f t="shared" si="55"/>
        <v>0</v>
      </c>
      <c r="N55" s="156">
        <f t="shared" si="55"/>
        <v>0</v>
      </c>
      <c r="O55" s="157">
        <f t="shared" si="55"/>
        <v>0</v>
      </c>
      <c r="P55" s="157">
        <f t="shared" si="55"/>
        <v>0</v>
      </c>
      <c r="Q55" s="158">
        <f t="shared" si="55"/>
        <v>0</v>
      </c>
      <c r="R55" s="204"/>
      <c r="S55" s="353">
        <f t="shared" ref="S55:U55" si="56">S47-S50</f>
        <v>0</v>
      </c>
      <c r="T55" s="352">
        <f t="shared" si="56"/>
        <v>0</v>
      </c>
      <c r="U55" s="160">
        <f t="shared" si="56"/>
        <v>0</v>
      </c>
    </row>
    <row r="56" spans="1:21" x14ac:dyDescent="0.2">
      <c r="A56" s="11">
        <f t="shared" si="0"/>
        <v>0</v>
      </c>
      <c r="B56" s="11" t="str">
        <f t="shared" si="1"/>
        <v>Anaesthetics11</v>
      </c>
      <c r="C56" s="402" t="str">
        <f t="shared" si="33"/>
        <v>Anaesthetics</v>
      </c>
      <c r="D56" s="154">
        <v>11</v>
      </c>
      <c r="E56" s="155" t="s">
        <v>134</v>
      </c>
      <c r="F56" s="162">
        <f t="shared" ref="F56:U56" si="57">F47-F52</f>
        <v>0</v>
      </c>
      <c r="G56" s="163">
        <f t="shared" si="57"/>
        <v>0</v>
      </c>
      <c r="H56" s="163">
        <f t="shared" si="57"/>
        <v>0</v>
      </c>
      <c r="I56" s="164">
        <f t="shared" si="57"/>
        <v>0</v>
      </c>
      <c r="J56" s="362">
        <f t="shared" si="57"/>
        <v>0</v>
      </c>
      <c r="K56" s="163">
        <f t="shared" si="57"/>
        <v>0</v>
      </c>
      <c r="L56" s="163">
        <f t="shared" si="57"/>
        <v>0</v>
      </c>
      <c r="M56" s="382">
        <f t="shared" si="57"/>
        <v>0</v>
      </c>
      <c r="N56" s="162">
        <f t="shared" si="57"/>
        <v>0</v>
      </c>
      <c r="O56" s="163">
        <f t="shared" si="57"/>
        <v>0</v>
      </c>
      <c r="P56" s="163">
        <f t="shared" si="57"/>
        <v>0</v>
      </c>
      <c r="Q56" s="164">
        <f t="shared" si="57"/>
        <v>0</v>
      </c>
      <c r="R56" s="204">
        <f t="shared" si="57"/>
        <v>0</v>
      </c>
      <c r="S56" s="156">
        <f t="shared" si="57"/>
        <v>0</v>
      </c>
      <c r="T56" s="163">
        <f t="shared" si="57"/>
        <v>0</v>
      </c>
      <c r="U56" s="165">
        <f t="shared" si="57"/>
        <v>0</v>
      </c>
    </row>
    <row r="57" spans="1:21" x14ac:dyDescent="0.2">
      <c r="A57" s="11">
        <f t="shared" si="0"/>
        <v>0</v>
      </c>
      <c r="B57" s="11" t="str">
        <f t="shared" si="1"/>
        <v>Anaesthetics12</v>
      </c>
      <c r="C57" s="402" t="str">
        <f t="shared" si="33"/>
        <v>Anaesthetics</v>
      </c>
      <c r="D57" s="154">
        <v>12</v>
      </c>
      <c r="E57" s="161" t="s">
        <v>30</v>
      </c>
      <c r="F57" s="173">
        <f>F42+F56</f>
        <v>0</v>
      </c>
      <c r="G57" s="167">
        <f>F57+G56</f>
        <v>0</v>
      </c>
      <c r="H57" s="167">
        <f t="shared" ref="H57" si="58">G57+H56</f>
        <v>0</v>
      </c>
      <c r="I57" s="169">
        <f t="shared" ref="I57" si="59">H57+I56</f>
        <v>0</v>
      </c>
      <c r="J57" s="363">
        <f t="shared" ref="J57" si="60">I57+J56</f>
        <v>0</v>
      </c>
      <c r="K57" s="167">
        <f t="shared" ref="K57" si="61">J57+K56</f>
        <v>0</v>
      </c>
      <c r="L57" s="167">
        <f t="shared" ref="L57" si="62">K57+L56</f>
        <v>0</v>
      </c>
      <c r="M57" s="383">
        <f t="shared" ref="M57" si="63">L57+M56</f>
        <v>0</v>
      </c>
      <c r="N57" s="166">
        <f t="shared" ref="N57" si="64">M57+N56</f>
        <v>0</v>
      </c>
      <c r="O57" s="167">
        <f t="shared" ref="O57" si="65">N57+O56</f>
        <v>0</v>
      </c>
      <c r="P57" s="167">
        <f t="shared" ref="P57" si="66">O57+P56</f>
        <v>0</v>
      </c>
      <c r="Q57" s="169">
        <f t="shared" ref="Q57" si="67">P57+Q56</f>
        <v>0</v>
      </c>
      <c r="R57" s="204"/>
      <c r="S57" s="166">
        <f>I57</f>
        <v>0</v>
      </c>
      <c r="T57" s="167">
        <f>M57</f>
        <v>0</v>
      </c>
      <c r="U57" s="168">
        <f>Q57</f>
        <v>0</v>
      </c>
    </row>
    <row r="58" spans="1:21" x14ac:dyDescent="0.2">
      <c r="A58" s="11">
        <f t="shared" si="0"/>
        <v>0</v>
      </c>
      <c r="B58" s="11" t="str">
        <f t="shared" si="1"/>
        <v>Anaesthetics13</v>
      </c>
      <c r="C58" s="402" t="str">
        <f t="shared" si="33"/>
        <v>Anaesthetics</v>
      </c>
      <c r="D58" s="154">
        <v>13</v>
      </c>
      <c r="E58" s="155" t="s">
        <v>28</v>
      </c>
      <c r="F58" s="166" t="e">
        <f>F57/(F52/13)</f>
        <v>#DIV/0!</v>
      </c>
      <c r="G58" s="167" t="e">
        <f t="shared" ref="G58" si="68">G57/(G52/13)</f>
        <v>#DIV/0!</v>
      </c>
      <c r="H58" s="167" t="e">
        <f t="shared" ref="H58" si="69">H57/(H52/13)</f>
        <v>#DIV/0!</v>
      </c>
      <c r="I58" s="169" t="e">
        <f t="shared" ref="I58" si="70">I57/(I52/13)</f>
        <v>#DIV/0!</v>
      </c>
      <c r="J58" s="363" t="e">
        <f t="shared" ref="J58" si="71">J57/(J52/13)</f>
        <v>#DIV/0!</v>
      </c>
      <c r="K58" s="167" t="e">
        <f t="shared" ref="K58" si="72">K57/(K52/13)</f>
        <v>#DIV/0!</v>
      </c>
      <c r="L58" s="167" t="e">
        <f t="shared" ref="L58" si="73">L57/(L52/13)</f>
        <v>#DIV/0!</v>
      </c>
      <c r="M58" s="383" t="e">
        <f t="shared" ref="M58" si="74">M57/(M52/13)</f>
        <v>#DIV/0!</v>
      </c>
      <c r="N58" s="166" t="e">
        <f t="shared" ref="N58" si="75">N57/(N52/13)</f>
        <v>#DIV/0!</v>
      </c>
      <c r="O58" s="167" t="e">
        <f t="shared" ref="O58" si="76">O57/(O52/13)</f>
        <v>#DIV/0!</v>
      </c>
      <c r="P58" s="167" t="e">
        <f t="shared" ref="P58" si="77">P57/(P52/13)</f>
        <v>#DIV/0!</v>
      </c>
      <c r="Q58" s="169" t="e">
        <f t="shared" ref="Q58" si="78">Q57/(Q52/13)</f>
        <v>#DIV/0!</v>
      </c>
      <c r="R58" s="204"/>
      <c r="S58" s="166" t="e">
        <f t="shared" ref="S58" si="79">I58</f>
        <v>#DIV/0!</v>
      </c>
      <c r="T58" s="167" t="e">
        <f t="shared" ref="T58" si="80">M58</f>
        <v>#DIV/0!</v>
      </c>
      <c r="U58" s="168" t="e">
        <f t="shared" ref="U58" si="81">Q58</f>
        <v>#DIV/0!</v>
      </c>
    </row>
    <row r="59" spans="1:21" x14ac:dyDescent="0.2">
      <c r="A59" s="11">
        <f t="shared" si="0"/>
        <v>0</v>
      </c>
      <c r="B59" s="11" t="str">
        <f t="shared" si="1"/>
        <v>Anaesthetics14</v>
      </c>
      <c r="C59" s="402" t="str">
        <f t="shared" si="33"/>
        <v>Anaesthetics</v>
      </c>
      <c r="D59" s="86">
        <v>14</v>
      </c>
      <c r="E59" s="45" t="s">
        <v>33</v>
      </c>
      <c r="F59" s="48"/>
      <c r="G59" s="46"/>
      <c r="H59" s="46"/>
      <c r="I59" s="47"/>
      <c r="J59" s="367"/>
      <c r="K59" s="46"/>
      <c r="L59" s="46"/>
      <c r="M59" s="387"/>
      <c r="N59" s="48"/>
      <c r="O59" s="46"/>
      <c r="P59" s="46"/>
      <c r="Q59" s="47"/>
      <c r="R59" s="206"/>
      <c r="S59" s="166">
        <f>I59</f>
        <v>0</v>
      </c>
      <c r="T59" s="167">
        <f>M59</f>
        <v>0</v>
      </c>
      <c r="U59" s="168">
        <f>Q59</f>
        <v>0</v>
      </c>
    </row>
    <row r="60" spans="1:21" x14ac:dyDescent="0.2">
      <c r="A60" s="11">
        <f t="shared" si="0"/>
        <v>0</v>
      </c>
      <c r="B60" s="11" t="str">
        <f t="shared" si="1"/>
        <v>Anaesthetics15</v>
      </c>
      <c r="C60" s="402" t="str">
        <f t="shared" si="33"/>
        <v>Anaesthetics</v>
      </c>
      <c r="D60" s="154">
        <v>15</v>
      </c>
      <c r="E60" s="155" t="s">
        <v>275</v>
      </c>
      <c r="F60" s="373" t="e">
        <f>VLOOKUP(CONCATENATE($A60,$C60),'[1]NOP Board spclty milstns MNTH'!$D$2:$AJ$386,F$9,FALSE)</f>
        <v>#N/A</v>
      </c>
      <c r="G60" s="346" t="e">
        <f>VLOOKUP(CONCATENATE($A60,$C60),'[1]NOP Board spclty milstns MNTH'!$D$2:$AJ$386,G$9,FALSE)</f>
        <v>#N/A</v>
      </c>
      <c r="H60" s="347" t="e">
        <f>VLOOKUP(CONCATENATE($A60,$C60),'[1]NOP Board spclty milstns MNTH'!$D$2:$AJ$386,H$9,FALSE)</f>
        <v>#N/A</v>
      </c>
      <c r="I60" s="374" t="e">
        <f>VLOOKUP(CONCATENATE($A60,$C60),'[1]NOP Board spclty milstns MNTH'!$D$2:$AJ$386,I$9,FALSE)</f>
        <v>#N/A</v>
      </c>
      <c r="J60" s="348" t="e">
        <f>VLOOKUP(CONCATENATE($A60,$C60),'[1]NOP Board spclty milstns MNTH'!$D$2:$AJ$386,J$9,FALSE)</f>
        <v>#N/A</v>
      </c>
      <c r="K60" s="349" t="e">
        <f>VLOOKUP(CONCATENATE($A60,$C60),'[1]NOP Board spclty milstns MNTH'!$D$2:$AJ$386,K$9,FALSE)</f>
        <v>#N/A</v>
      </c>
      <c r="L60" s="346" t="e">
        <f>VLOOKUP(CONCATENATE($A60,$C60),'[1]NOP Board spclty milstns MNTH'!$D$2:$AJ$386,L$9,FALSE)</f>
        <v>#N/A</v>
      </c>
      <c r="M60" s="348" t="e">
        <f>VLOOKUP(CONCATENATE($A60,$C60),'[1]NOP Board spclty milstns MNTH'!$D$2:$AJ$386,M$9,FALSE)</f>
        <v>#N/A</v>
      </c>
      <c r="N60" s="405" t="s">
        <v>16</v>
      </c>
      <c r="O60" s="406" t="s">
        <v>16</v>
      </c>
      <c r="P60" s="407" t="s">
        <v>16</v>
      </c>
      <c r="Q60" s="408" t="s">
        <v>16</v>
      </c>
      <c r="R60" s="206"/>
      <c r="S60" s="166" t="e">
        <f>I60</f>
        <v>#N/A</v>
      </c>
      <c r="T60" s="167" t="e">
        <f>M60</f>
        <v>#N/A</v>
      </c>
      <c r="U60" s="404" t="str">
        <f>Q60</f>
        <v>-</v>
      </c>
    </row>
    <row r="61" spans="1:21" x14ac:dyDescent="0.2">
      <c r="A61" s="11">
        <f t="shared" si="0"/>
        <v>0</v>
      </c>
      <c r="B61" s="11" t="str">
        <f t="shared" si="1"/>
        <v>Anaesthetics16</v>
      </c>
      <c r="C61" s="402" t="str">
        <f t="shared" si="33"/>
        <v>Anaesthetics</v>
      </c>
      <c r="D61" s="85">
        <v>16</v>
      </c>
      <c r="E61" s="14" t="s">
        <v>34</v>
      </c>
      <c r="F61" s="376"/>
      <c r="G61" s="350"/>
      <c r="H61" s="350"/>
      <c r="I61" s="377"/>
      <c r="J61" s="368"/>
      <c r="K61" s="350"/>
      <c r="L61" s="350"/>
      <c r="M61" s="388"/>
      <c r="N61" s="376"/>
      <c r="O61" s="350"/>
      <c r="P61" s="350"/>
      <c r="Q61" s="377"/>
      <c r="R61" s="206"/>
      <c r="S61" s="343"/>
      <c r="T61" s="172"/>
      <c r="U61" s="344"/>
    </row>
    <row r="62" spans="1:21" x14ac:dyDescent="0.2">
      <c r="A62" s="11">
        <f t="shared" si="0"/>
        <v>0</v>
      </c>
      <c r="B62" s="11" t="str">
        <f t="shared" si="1"/>
        <v xml:space="preserve">Anaesthetics </v>
      </c>
      <c r="C62" s="402" t="str">
        <f t="shared" si="33"/>
        <v>Anaesthetics</v>
      </c>
      <c r="D62" s="84" t="s">
        <v>100</v>
      </c>
      <c r="E62" s="21" t="s">
        <v>57</v>
      </c>
      <c r="F62" s="23"/>
      <c r="G62" s="24"/>
      <c r="H62" s="24"/>
      <c r="I62" s="25"/>
      <c r="J62" s="24"/>
      <c r="K62" s="24"/>
      <c r="L62" s="24"/>
      <c r="M62" s="24"/>
      <c r="N62" s="23"/>
      <c r="O62" s="24"/>
      <c r="P62" s="24"/>
      <c r="Q62" s="25"/>
      <c r="R62" s="201"/>
      <c r="S62" s="23"/>
      <c r="T62" s="24"/>
      <c r="U62" s="107"/>
    </row>
    <row r="63" spans="1:21" x14ac:dyDescent="0.2">
      <c r="A63" s="11">
        <f t="shared" si="0"/>
        <v>0</v>
      </c>
      <c r="B63" s="11" t="str">
        <f t="shared" si="1"/>
        <v>Anaesthetics17</v>
      </c>
      <c r="C63" s="402" t="str">
        <f t="shared" si="33"/>
        <v>Anaesthetics</v>
      </c>
      <c r="D63" s="345">
        <v>17</v>
      </c>
      <c r="E63" s="44" t="s">
        <v>29</v>
      </c>
      <c r="F63" s="49">
        <v>0</v>
      </c>
      <c r="G63" s="50">
        <v>0</v>
      </c>
      <c r="H63" s="50">
        <v>0</v>
      </c>
      <c r="I63" s="51">
        <v>0</v>
      </c>
      <c r="J63" s="369">
        <v>0</v>
      </c>
      <c r="K63" s="50">
        <v>0</v>
      </c>
      <c r="L63" s="50">
        <v>0</v>
      </c>
      <c r="M63" s="389">
        <v>0</v>
      </c>
      <c r="N63" s="49">
        <v>0</v>
      </c>
      <c r="O63" s="50">
        <v>0</v>
      </c>
      <c r="P63" s="50">
        <v>0</v>
      </c>
      <c r="Q63" s="51">
        <v>0</v>
      </c>
      <c r="R63" s="201"/>
      <c r="S63" s="27"/>
      <c r="T63" s="28"/>
      <c r="U63" s="116"/>
    </row>
    <row r="64" spans="1:21" ht="13.5" thickBot="1" x14ac:dyDescent="0.25">
      <c r="A64" s="11">
        <f t="shared" si="0"/>
        <v>0</v>
      </c>
      <c r="B64" s="11" t="str">
        <f t="shared" si="1"/>
        <v>Anaesthetics18</v>
      </c>
      <c r="C64" s="402" t="str">
        <f t="shared" si="33"/>
        <v>Anaesthetics</v>
      </c>
      <c r="D64" s="170">
        <v>18</v>
      </c>
      <c r="E64" s="171" t="s">
        <v>37</v>
      </c>
      <c r="F64" s="166">
        <f t="shared" ref="F64:Q64" si="82">F63*F52</f>
        <v>0</v>
      </c>
      <c r="G64" s="167">
        <f t="shared" si="82"/>
        <v>0</v>
      </c>
      <c r="H64" s="167">
        <f t="shared" si="82"/>
        <v>0</v>
      </c>
      <c r="I64" s="169">
        <f t="shared" si="82"/>
        <v>0</v>
      </c>
      <c r="J64" s="363">
        <f t="shared" si="82"/>
        <v>0</v>
      </c>
      <c r="K64" s="167">
        <f t="shared" si="82"/>
        <v>0</v>
      </c>
      <c r="L64" s="167">
        <f t="shared" si="82"/>
        <v>0</v>
      </c>
      <c r="M64" s="383">
        <f t="shared" si="82"/>
        <v>0</v>
      </c>
      <c r="N64" s="166">
        <f t="shared" si="82"/>
        <v>0</v>
      </c>
      <c r="O64" s="167">
        <f t="shared" si="82"/>
        <v>0</v>
      </c>
      <c r="P64" s="167">
        <f t="shared" si="82"/>
        <v>0</v>
      </c>
      <c r="Q64" s="169">
        <f t="shared" si="82"/>
        <v>0</v>
      </c>
      <c r="R64" s="203"/>
      <c r="S64" s="166">
        <f t="shared" ref="S64" si="83">SUM(F64:I64)</f>
        <v>0</v>
      </c>
      <c r="T64" s="167">
        <f t="shared" ref="T64" si="84">SUM(J64:M64)</f>
        <v>0</v>
      </c>
      <c r="U64" s="168">
        <f t="shared" ref="U64" si="85">SUM(N64:Q64)</f>
        <v>0</v>
      </c>
    </row>
    <row r="65" spans="1:21" ht="18.75" thickBot="1" x14ac:dyDescent="0.3">
      <c r="A65" s="11">
        <f t="shared" si="0"/>
        <v>0</v>
      </c>
      <c r="B65" s="11" t="str">
        <f t="shared" si="1"/>
        <v>CardiologyCardiology</v>
      </c>
      <c r="C65" s="401" t="str">
        <f>D65</f>
        <v>Cardiology</v>
      </c>
      <c r="D65" s="68" t="s">
        <v>60</v>
      </c>
      <c r="E65" s="80"/>
      <c r="F65" s="375"/>
      <c r="G65" s="81"/>
      <c r="H65" s="81"/>
      <c r="I65" s="372"/>
      <c r="J65" s="81"/>
      <c r="K65" s="81"/>
      <c r="L65" s="81"/>
      <c r="M65" s="81"/>
      <c r="N65" s="391"/>
      <c r="O65" s="69"/>
      <c r="P65" s="69"/>
      <c r="Q65" s="392"/>
      <c r="R65" s="69"/>
      <c r="S65" s="391"/>
      <c r="T65" s="69"/>
      <c r="U65" s="82"/>
    </row>
    <row r="66" spans="1:21" x14ac:dyDescent="0.2">
      <c r="A66" s="11">
        <f t="shared" si="0"/>
        <v>0</v>
      </c>
      <c r="B66" s="11" t="str">
        <f t="shared" si="1"/>
        <v>Cardiology1</v>
      </c>
      <c r="C66" s="402" t="str">
        <f>C65</f>
        <v>Cardiology</v>
      </c>
      <c r="D66" s="84">
        <v>1</v>
      </c>
      <c r="E66" s="21" t="s">
        <v>55</v>
      </c>
      <c r="F66" s="198">
        <v>0</v>
      </c>
      <c r="G66" s="20"/>
      <c r="H66" s="20"/>
      <c r="I66" s="120"/>
      <c r="J66" s="13"/>
      <c r="K66" s="13"/>
      <c r="L66" s="13"/>
      <c r="M66" s="13"/>
      <c r="N66" s="128"/>
      <c r="O66" s="13"/>
      <c r="P66" s="13"/>
      <c r="Q66" s="129"/>
      <c r="R66" s="201"/>
      <c r="S66" s="119"/>
      <c r="T66" s="20"/>
      <c r="U66" s="121"/>
    </row>
    <row r="67" spans="1:21" x14ac:dyDescent="0.2">
      <c r="A67" s="11">
        <f t="shared" si="0"/>
        <v>0</v>
      </c>
      <c r="B67" s="11" t="str">
        <f t="shared" si="1"/>
        <v>Cardiology2</v>
      </c>
      <c r="C67" s="402" t="str">
        <f t="shared" ref="C67:C90" si="86">C66</f>
        <v>Cardiology</v>
      </c>
      <c r="D67" s="84">
        <v>2</v>
      </c>
      <c r="E67" s="21" t="s">
        <v>117</v>
      </c>
      <c r="F67" s="198">
        <v>0</v>
      </c>
      <c r="G67" s="20"/>
      <c r="H67" s="20"/>
      <c r="I67" s="120"/>
      <c r="J67" s="20"/>
      <c r="K67" s="20"/>
      <c r="L67" s="20"/>
      <c r="M67" s="20"/>
      <c r="N67" s="119"/>
      <c r="O67" s="20"/>
      <c r="P67" s="20"/>
      <c r="Q67" s="120"/>
      <c r="R67" s="201"/>
      <c r="S67" s="119"/>
      <c r="T67" s="20"/>
      <c r="U67" s="121"/>
    </row>
    <row r="68" spans="1:21" x14ac:dyDescent="0.2">
      <c r="A68" s="11">
        <f t="shared" si="0"/>
        <v>0</v>
      </c>
      <c r="B68" s="11" t="str">
        <f t="shared" si="1"/>
        <v>Cardiology3</v>
      </c>
      <c r="C68" s="402" t="str">
        <f t="shared" si="86"/>
        <v>Cardiology</v>
      </c>
      <c r="D68" s="84">
        <v>3</v>
      </c>
      <c r="E68" s="21" t="s">
        <v>118</v>
      </c>
      <c r="F68" s="198">
        <v>0</v>
      </c>
      <c r="G68" s="20"/>
      <c r="H68" s="20"/>
      <c r="I68" s="120"/>
      <c r="J68" s="20"/>
      <c r="K68" s="20"/>
      <c r="L68" s="20"/>
      <c r="M68" s="20"/>
      <c r="N68" s="119"/>
      <c r="O68" s="20"/>
      <c r="P68" s="20"/>
      <c r="Q68" s="120"/>
      <c r="R68" s="201"/>
      <c r="S68" s="119"/>
      <c r="T68" s="20"/>
      <c r="U68" s="121"/>
    </row>
    <row r="69" spans="1:21" x14ac:dyDescent="0.2">
      <c r="A69" s="11">
        <f t="shared" si="0"/>
        <v>0</v>
      </c>
      <c r="B69" s="11" t="str">
        <f t="shared" si="1"/>
        <v xml:space="preserve">Cardiology </v>
      </c>
      <c r="C69" s="402" t="str">
        <f t="shared" si="86"/>
        <v>Cardiology</v>
      </c>
      <c r="D69" s="88" t="s">
        <v>100</v>
      </c>
      <c r="E69" s="34"/>
      <c r="F69" s="119"/>
      <c r="G69" s="20"/>
      <c r="H69" s="20"/>
      <c r="I69" s="120"/>
      <c r="J69" s="52"/>
      <c r="K69" s="52"/>
      <c r="L69" s="52"/>
      <c r="M69" s="52"/>
      <c r="N69" s="130"/>
      <c r="O69" s="52"/>
      <c r="P69" s="52"/>
      <c r="Q69" s="131"/>
      <c r="R69" s="201"/>
      <c r="S69" s="119"/>
      <c r="T69" s="20"/>
      <c r="U69" s="121"/>
    </row>
    <row r="70" spans="1:21" x14ac:dyDescent="0.2">
      <c r="A70" s="11">
        <f t="shared" si="0"/>
        <v>0</v>
      </c>
      <c r="B70" s="11" t="str">
        <f t="shared" si="1"/>
        <v xml:space="preserve">Cardiology </v>
      </c>
      <c r="C70" s="402" t="str">
        <f t="shared" si="86"/>
        <v>Cardiology</v>
      </c>
      <c r="D70" s="84" t="s">
        <v>100</v>
      </c>
      <c r="E70" s="21" t="s">
        <v>36</v>
      </c>
      <c r="F70" s="23"/>
      <c r="G70" s="24"/>
      <c r="H70" s="24"/>
      <c r="I70" s="25"/>
      <c r="J70" s="24"/>
      <c r="K70" s="24"/>
      <c r="L70" s="24"/>
      <c r="M70" s="24"/>
      <c r="N70" s="23"/>
      <c r="O70" s="24"/>
      <c r="P70" s="24"/>
      <c r="Q70" s="25"/>
      <c r="R70" s="201"/>
      <c r="S70" s="23"/>
      <c r="T70" s="24"/>
      <c r="U70" s="107"/>
    </row>
    <row r="71" spans="1:21" x14ac:dyDescent="0.2">
      <c r="A71" s="11">
        <f t="shared" si="0"/>
        <v>0</v>
      </c>
      <c r="B71" s="11" t="str">
        <f t="shared" si="1"/>
        <v>Cardiology4</v>
      </c>
      <c r="C71" s="402" t="str">
        <f t="shared" si="86"/>
        <v>Cardiology</v>
      </c>
      <c r="D71" s="86">
        <v>4</v>
      </c>
      <c r="E71" s="26" t="s">
        <v>15</v>
      </c>
      <c r="F71" s="27"/>
      <c r="G71" s="28"/>
      <c r="H71" s="28"/>
      <c r="I71" s="29"/>
      <c r="J71" s="365"/>
      <c r="K71" s="28"/>
      <c r="L71" s="28"/>
      <c r="M71" s="385"/>
      <c r="N71" s="27"/>
      <c r="O71" s="28"/>
      <c r="P71" s="28"/>
      <c r="Q71" s="29"/>
      <c r="R71" s="201"/>
      <c r="S71" s="181">
        <f>SUM(F71:I71)</f>
        <v>0</v>
      </c>
      <c r="T71" s="182">
        <f>SUM(J71:M71)</f>
        <v>0</v>
      </c>
      <c r="U71" s="183">
        <f>SUM(N71:Q71)</f>
        <v>0</v>
      </c>
    </row>
    <row r="72" spans="1:21" x14ac:dyDescent="0.2">
      <c r="A72" s="11">
        <f t="shared" si="0"/>
        <v>0</v>
      </c>
      <c r="B72" s="11" t="str">
        <f t="shared" si="1"/>
        <v>Cardiology5</v>
      </c>
      <c r="C72" s="402" t="str">
        <f t="shared" si="86"/>
        <v>Cardiology</v>
      </c>
      <c r="D72" s="87">
        <v>5</v>
      </c>
      <c r="E72" s="30" t="s">
        <v>14</v>
      </c>
      <c r="F72" s="31"/>
      <c r="G72" s="32"/>
      <c r="H72" s="32"/>
      <c r="I72" s="33"/>
      <c r="J72" s="366"/>
      <c r="K72" s="32"/>
      <c r="L72" s="32"/>
      <c r="M72" s="386"/>
      <c r="N72" s="31"/>
      <c r="O72" s="32"/>
      <c r="P72" s="32"/>
      <c r="Q72" s="33"/>
      <c r="R72" s="201"/>
      <c r="S72" s="166">
        <f t="shared" ref="S72" si="87">SUM(F72:I72)</f>
        <v>0</v>
      </c>
      <c r="T72" s="167">
        <f t="shared" ref="T72" si="88">SUM(J72:M72)</f>
        <v>0</v>
      </c>
      <c r="U72" s="168">
        <f t="shared" ref="U72" si="89">SUM(N72:Q72)</f>
        <v>0</v>
      </c>
    </row>
    <row r="73" spans="1:21" x14ac:dyDescent="0.2">
      <c r="A73" s="11">
        <f t="shared" si="0"/>
        <v>0</v>
      </c>
      <c r="B73" s="11" t="str">
        <f t="shared" si="1"/>
        <v>Cardiology6</v>
      </c>
      <c r="C73" s="402" t="str">
        <f t="shared" si="86"/>
        <v>Cardiology</v>
      </c>
      <c r="D73" s="84">
        <v>6</v>
      </c>
      <c r="E73" s="21" t="s">
        <v>18</v>
      </c>
      <c r="F73" s="62">
        <f>F71-F72</f>
        <v>0</v>
      </c>
      <c r="G73" s="63">
        <f t="shared" ref="G73" si="90">G71-G72</f>
        <v>0</v>
      </c>
      <c r="H73" s="63">
        <f t="shared" ref="H73" si="91">H71-H72</f>
        <v>0</v>
      </c>
      <c r="I73" s="64">
        <f t="shared" ref="I73" si="92">I71-I72</f>
        <v>0</v>
      </c>
      <c r="J73" s="361">
        <f t="shared" ref="J73" si="93">J71-J72</f>
        <v>0</v>
      </c>
      <c r="K73" s="63">
        <f t="shared" ref="K73" si="94">K71-K72</f>
        <v>0</v>
      </c>
      <c r="L73" s="63">
        <f t="shared" ref="L73" si="95">L71-L72</f>
        <v>0</v>
      </c>
      <c r="M73" s="381">
        <f t="shared" ref="M73" si="96">M71-M72</f>
        <v>0</v>
      </c>
      <c r="N73" s="62">
        <f t="shared" ref="N73" si="97">N71-N72</f>
        <v>0</v>
      </c>
      <c r="O73" s="63">
        <f t="shared" ref="O73" si="98">O71-O72</f>
        <v>0</v>
      </c>
      <c r="P73" s="63">
        <f t="shared" ref="P73" si="99">P71-P72</f>
        <v>0</v>
      </c>
      <c r="Q73" s="64">
        <f t="shared" ref="Q73" si="100">Q71-Q72</f>
        <v>0</v>
      </c>
      <c r="R73" s="203"/>
      <c r="S73" s="395">
        <f t="shared" ref="S73" si="101">S71-S72</f>
        <v>0</v>
      </c>
      <c r="T73" s="351">
        <f t="shared" ref="T73" si="102">T71-T72</f>
        <v>0</v>
      </c>
      <c r="U73" s="396">
        <f t="shared" ref="U73" si="103">U71-U72</f>
        <v>0</v>
      </c>
    </row>
    <row r="74" spans="1:21" x14ac:dyDescent="0.2">
      <c r="A74" s="11">
        <f t="shared" si="0"/>
        <v>0</v>
      </c>
      <c r="B74" s="11" t="str">
        <f t="shared" si="1"/>
        <v xml:space="preserve">Cardiology </v>
      </c>
      <c r="C74" s="402" t="str">
        <f t="shared" si="86"/>
        <v>Cardiology</v>
      </c>
      <c r="D74" s="88" t="s">
        <v>100</v>
      </c>
      <c r="E74" s="34"/>
      <c r="F74" s="35"/>
      <c r="G74" s="36"/>
      <c r="H74" s="36"/>
      <c r="I74" s="37"/>
      <c r="J74" s="39"/>
      <c r="K74" s="39"/>
      <c r="L74" s="39"/>
      <c r="M74" s="39"/>
      <c r="N74" s="38"/>
      <c r="O74" s="39"/>
      <c r="P74" s="39"/>
      <c r="Q74" s="40"/>
      <c r="R74" s="201"/>
      <c r="S74" s="38"/>
      <c r="T74" s="39"/>
      <c r="U74" s="108"/>
    </row>
    <row r="75" spans="1:21" x14ac:dyDescent="0.2">
      <c r="A75" s="11">
        <f t="shared" si="0"/>
        <v>0</v>
      </c>
      <c r="B75" s="11" t="str">
        <f t="shared" si="1"/>
        <v xml:space="preserve">Cardiology </v>
      </c>
      <c r="C75" s="402" t="str">
        <f t="shared" si="86"/>
        <v>Cardiology</v>
      </c>
      <c r="D75" s="84" t="s">
        <v>100</v>
      </c>
      <c r="E75" s="21" t="s">
        <v>32</v>
      </c>
      <c r="F75" s="23"/>
      <c r="G75" s="24"/>
      <c r="H75" s="24"/>
      <c r="I75" s="25"/>
      <c r="J75" s="24"/>
      <c r="K75" s="24"/>
      <c r="L75" s="24"/>
      <c r="M75" s="24"/>
      <c r="N75" s="23"/>
      <c r="O75" s="24"/>
      <c r="P75" s="24"/>
      <c r="Q75" s="25"/>
      <c r="R75" s="201"/>
      <c r="S75" s="23"/>
      <c r="T75" s="24"/>
      <c r="U75" s="107"/>
    </row>
    <row r="76" spans="1:21" x14ac:dyDescent="0.2">
      <c r="A76" s="11">
        <f t="shared" si="0"/>
        <v>0</v>
      </c>
      <c r="B76" s="11" t="str">
        <f t="shared" si="1"/>
        <v>Cardiology7</v>
      </c>
      <c r="C76" s="402" t="str">
        <f t="shared" si="86"/>
        <v>Cardiology</v>
      </c>
      <c r="D76" s="86">
        <v>7</v>
      </c>
      <c r="E76" s="26" t="s">
        <v>49</v>
      </c>
      <c r="F76" s="27"/>
      <c r="G76" s="28"/>
      <c r="H76" s="28"/>
      <c r="I76" s="29"/>
      <c r="J76" s="365"/>
      <c r="K76" s="28"/>
      <c r="L76" s="28"/>
      <c r="M76" s="385"/>
      <c r="N76" s="27"/>
      <c r="O76" s="28"/>
      <c r="P76" s="28"/>
      <c r="Q76" s="29"/>
      <c r="R76" s="206"/>
      <c r="S76" s="156">
        <f>SUM(F76:I76)</f>
        <v>0</v>
      </c>
      <c r="T76" s="157">
        <f>SUM(J76:M76)</f>
        <v>0</v>
      </c>
      <c r="U76" s="160">
        <f>SUM(N76:Q76)</f>
        <v>0</v>
      </c>
    </row>
    <row r="77" spans="1:21" x14ac:dyDescent="0.2">
      <c r="A77" s="11">
        <f t="shared" si="0"/>
        <v>0</v>
      </c>
      <c r="B77" s="11" t="str">
        <f t="shared" si="1"/>
        <v>Cardiology8</v>
      </c>
      <c r="C77" s="402" t="str">
        <f t="shared" si="86"/>
        <v>Cardiology</v>
      </c>
      <c r="D77" s="86">
        <v>8</v>
      </c>
      <c r="E77" s="30" t="s">
        <v>56</v>
      </c>
      <c r="F77" s="31"/>
      <c r="G77" s="32"/>
      <c r="H77" s="32"/>
      <c r="I77" s="33"/>
      <c r="J77" s="366"/>
      <c r="K77" s="32"/>
      <c r="L77" s="32"/>
      <c r="M77" s="386"/>
      <c r="N77" s="31"/>
      <c r="O77" s="32"/>
      <c r="P77" s="32"/>
      <c r="Q77" s="33"/>
      <c r="R77" s="206"/>
      <c r="S77" s="162">
        <f t="shared" ref="S77:S78" si="104">SUM(F77:I77)</f>
        <v>0</v>
      </c>
      <c r="T77" s="163">
        <f t="shared" ref="T77:T78" si="105">SUM(J77:M77)</f>
        <v>0</v>
      </c>
      <c r="U77" s="165">
        <f t="shared" ref="U77:U78" si="106">SUM(N77:Q77)</f>
        <v>0</v>
      </c>
    </row>
    <row r="78" spans="1:21" x14ac:dyDescent="0.2">
      <c r="A78" s="11">
        <f t="shared" si="0"/>
        <v>0</v>
      </c>
      <c r="B78" s="11" t="str">
        <f t="shared" si="1"/>
        <v>Cardiology9</v>
      </c>
      <c r="C78" s="402" t="str">
        <f t="shared" si="86"/>
        <v>Cardiology</v>
      </c>
      <c r="D78" s="84">
        <v>9</v>
      </c>
      <c r="E78" s="21" t="s">
        <v>35</v>
      </c>
      <c r="F78" s="62">
        <f t="shared" ref="F78:Q78" si="107">SUM(F76:F77)</f>
        <v>0</v>
      </c>
      <c r="G78" s="63">
        <f t="shared" si="107"/>
        <v>0</v>
      </c>
      <c r="H78" s="63">
        <f t="shared" si="107"/>
        <v>0</v>
      </c>
      <c r="I78" s="64">
        <f t="shared" si="107"/>
        <v>0</v>
      </c>
      <c r="J78" s="361">
        <f t="shared" si="107"/>
        <v>0</v>
      </c>
      <c r="K78" s="63">
        <f t="shared" si="107"/>
        <v>0</v>
      </c>
      <c r="L78" s="63">
        <f t="shared" si="107"/>
        <v>0</v>
      </c>
      <c r="M78" s="381">
        <f t="shared" si="107"/>
        <v>0</v>
      </c>
      <c r="N78" s="62">
        <f t="shared" si="107"/>
        <v>0</v>
      </c>
      <c r="O78" s="63">
        <f t="shared" si="107"/>
        <v>0</v>
      </c>
      <c r="P78" s="63">
        <f t="shared" si="107"/>
        <v>0</v>
      </c>
      <c r="Q78" s="64">
        <f t="shared" si="107"/>
        <v>0</v>
      </c>
      <c r="R78" s="203"/>
      <c r="S78" s="62">
        <f t="shared" si="104"/>
        <v>0</v>
      </c>
      <c r="T78" s="63">
        <f t="shared" si="105"/>
        <v>0</v>
      </c>
      <c r="U78" s="103">
        <f t="shared" si="106"/>
        <v>0</v>
      </c>
    </row>
    <row r="79" spans="1:21" x14ac:dyDescent="0.2">
      <c r="A79" s="11">
        <f t="shared" ref="A79:A142" si="108">$E$5</f>
        <v>0</v>
      </c>
      <c r="B79" s="11" t="str">
        <f t="shared" ref="B79:B142" si="109">CONCATENATE(C79,D79)</f>
        <v xml:space="preserve">Cardiology </v>
      </c>
      <c r="C79" s="402" t="str">
        <f t="shared" si="86"/>
        <v>Cardiology</v>
      </c>
      <c r="D79" s="89" t="s">
        <v>100</v>
      </c>
      <c r="E79" s="43"/>
      <c r="F79" s="38"/>
      <c r="G79" s="39"/>
      <c r="H79" s="39"/>
      <c r="I79" s="40"/>
      <c r="J79" s="39"/>
      <c r="K79" s="39"/>
      <c r="L79" s="39"/>
      <c r="M79" s="39"/>
      <c r="N79" s="38"/>
      <c r="O79" s="39"/>
      <c r="P79" s="39"/>
      <c r="Q79" s="40"/>
      <c r="R79" s="206"/>
      <c r="S79" s="38"/>
      <c r="T79" s="39"/>
      <c r="U79" s="108"/>
    </row>
    <row r="80" spans="1:21" x14ac:dyDescent="0.2">
      <c r="A80" s="11">
        <f t="shared" si="108"/>
        <v>0</v>
      </c>
      <c r="B80" s="11" t="str">
        <f t="shared" si="109"/>
        <v xml:space="preserve">Cardiology </v>
      </c>
      <c r="C80" s="402" t="str">
        <f t="shared" si="86"/>
        <v>Cardiology</v>
      </c>
      <c r="D80" s="84" t="s">
        <v>100</v>
      </c>
      <c r="E80" s="21" t="s">
        <v>27</v>
      </c>
      <c r="F80" s="23"/>
      <c r="G80" s="24"/>
      <c r="H80" s="24"/>
      <c r="I80" s="25"/>
      <c r="J80" s="24"/>
      <c r="K80" s="24"/>
      <c r="L80" s="24"/>
      <c r="M80" s="24"/>
      <c r="N80" s="23"/>
      <c r="O80" s="24"/>
      <c r="P80" s="24"/>
      <c r="Q80" s="25"/>
      <c r="R80" s="206"/>
      <c r="S80" s="23"/>
      <c r="T80" s="24"/>
      <c r="U80" s="107"/>
    </row>
    <row r="81" spans="1:21" x14ac:dyDescent="0.2">
      <c r="A81" s="11">
        <f t="shared" si="108"/>
        <v>0</v>
      </c>
      <c r="B81" s="11" t="str">
        <f t="shared" si="109"/>
        <v>Cardiology10</v>
      </c>
      <c r="C81" s="402" t="str">
        <f t="shared" si="86"/>
        <v>Cardiology</v>
      </c>
      <c r="D81" s="154">
        <v>10</v>
      </c>
      <c r="E81" s="155" t="s">
        <v>133</v>
      </c>
      <c r="F81" s="156">
        <f>F73-F76</f>
        <v>0</v>
      </c>
      <c r="G81" s="157">
        <f t="shared" ref="G81:Q81" si="110">G73-G76</f>
        <v>0</v>
      </c>
      <c r="H81" s="157">
        <f t="shared" si="110"/>
        <v>0</v>
      </c>
      <c r="I81" s="158">
        <f t="shared" si="110"/>
        <v>0</v>
      </c>
      <c r="J81" s="352">
        <f t="shared" si="110"/>
        <v>0</v>
      </c>
      <c r="K81" s="157">
        <f t="shared" si="110"/>
        <v>0</v>
      </c>
      <c r="L81" s="157">
        <f t="shared" si="110"/>
        <v>0</v>
      </c>
      <c r="M81" s="380">
        <f t="shared" si="110"/>
        <v>0</v>
      </c>
      <c r="N81" s="156">
        <f t="shared" si="110"/>
        <v>0</v>
      </c>
      <c r="O81" s="157">
        <f t="shared" si="110"/>
        <v>0</v>
      </c>
      <c r="P81" s="157">
        <f t="shared" si="110"/>
        <v>0</v>
      </c>
      <c r="Q81" s="158">
        <f t="shared" si="110"/>
        <v>0</v>
      </c>
      <c r="R81" s="204"/>
      <c r="S81" s="353">
        <f t="shared" ref="S81:U81" si="111">S73-S76</f>
        <v>0</v>
      </c>
      <c r="T81" s="352">
        <f t="shared" si="111"/>
        <v>0</v>
      </c>
      <c r="U81" s="160">
        <f t="shared" si="111"/>
        <v>0</v>
      </c>
    </row>
    <row r="82" spans="1:21" x14ac:dyDescent="0.2">
      <c r="A82" s="11">
        <f t="shared" si="108"/>
        <v>0</v>
      </c>
      <c r="B82" s="11" t="str">
        <f t="shared" si="109"/>
        <v>Cardiology11</v>
      </c>
      <c r="C82" s="402" t="str">
        <f t="shared" si="86"/>
        <v>Cardiology</v>
      </c>
      <c r="D82" s="154">
        <v>11</v>
      </c>
      <c r="E82" s="155" t="s">
        <v>134</v>
      </c>
      <c r="F82" s="162">
        <f t="shared" ref="F82:U82" si="112">F73-F78</f>
        <v>0</v>
      </c>
      <c r="G82" s="163">
        <f t="shared" si="112"/>
        <v>0</v>
      </c>
      <c r="H82" s="163">
        <f t="shared" si="112"/>
        <v>0</v>
      </c>
      <c r="I82" s="164">
        <f t="shared" si="112"/>
        <v>0</v>
      </c>
      <c r="J82" s="362">
        <f t="shared" si="112"/>
        <v>0</v>
      </c>
      <c r="K82" s="163">
        <f t="shared" si="112"/>
        <v>0</v>
      </c>
      <c r="L82" s="163">
        <f t="shared" si="112"/>
        <v>0</v>
      </c>
      <c r="M82" s="382">
        <f t="shared" si="112"/>
        <v>0</v>
      </c>
      <c r="N82" s="162">
        <f t="shared" si="112"/>
        <v>0</v>
      </c>
      <c r="O82" s="163">
        <f t="shared" si="112"/>
        <v>0</v>
      </c>
      <c r="P82" s="163">
        <f t="shared" si="112"/>
        <v>0</v>
      </c>
      <c r="Q82" s="164">
        <f t="shared" si="112"/>
        <v>0</v>
      </c>
      <c r="R82" s="204">
        <f t="shared" si="112"/>
        <v>0</v>
      </c>
      <c r="S82" s="156">
        <f t="shared" si="112"/>
        <v>0</v>
      </c>
      <c r="T82" s="163">
        <f t="shared" si="112"/>
        <v>0</v>
      </c>
      <c r="U82" s="165">
        <f t="shared" si="112"/>
        <v>0</v>
      </c>
    </row>
    <row r="83" spans="1:21" x14ac:dyDescent="0.2">
      <c r="A83" s="11">
        <f t="shared" si="108"/>
        <v>0</v>
      </c>
      <c r="B83" s="11" t="str">
        <f t="shared" si="109"/>
        <v>Cardiology12</v>
      </c>
      <c r="C83" s="402" t="str">
        <f t="shared" si="86"/>
        <v>Cardiology</v>
      </c>
      <c r="D83" s="154">
        <v>12</v>
      </c>
      <c r="E83" s="161" t="s">
        <v>30</v>
      </c>
      <c r="F83" s="173">
        <f>F68+F82</f>
        <v>0</v>
      </c>
      <c r="G83" s="167">
        <f>F83+G82</f>
        <v>0</v>
      </c>
      <c r="H83" s="167">
        <f t="shared" ref="H83" si="113">G83+H82</f>
        <v>0</v>
      </c>
      <c r="I83" s="169">
        <f t="shared" ref="I83" si="114">H83+I82</f>
        <v>0</v>
      </c>
      <c r="J83" s="363">
        <f t="shared" ref="J83" si="115">I83+J82</f>
        <v>0</v>
      </c>
      <c r="K83" s="167">
        <f t="shared" ref="K83" si="116">J83+K82</f>
        <v>0</v>
      </c>
      <c r="L83" s="167">
        <f t="shared" ref="L83" si="117">K83+L82</f>
        <v>0</v>
      </c>
      <c r="M83" s="383">
        <f t="shared" ref="M83" si="118">L83+M82</f>
        <v>0</v>
      </c>
      <c r="N83" s="166">
        <f t="shared" ref="N83" si="119">M83+N82</f>
        <v>0</v>
      </c>
      <c r="O83" s="167">
        <f t="shared" ref="O83" si="120">N83+O82</f>
        <v>0</v>
      </c>
      <c r="P83" s="167">
        <f t="shared" ref="P83" si="121">O83+P82</f>
        <v>0</v>
      </c>
      <c r="Q83" s="169">
        <f t="shared" ref="Q83" si="122">P83+Q82</f>
        <v>0</v>
      </c>
      <c r="R83" s="204"/>
      <c r="S83" s="166">
        <f>I83</f>
        <v>0</v>
      </c>
      <c r="T83" s="167">
        <f>M83</f>
        <v>0</v>
      </c>
      <c r="U83" s="168">
        <f>Q83</f>
        <v>0</v>
      </c>
    </row>
    <row r="84" spans="1:21" x14ac:dyDescent="0.2">
      <c r="A84" s="11">
        <f t="shared" si="108"/>
        <v>0</v>
      </c>
      <c r="B84" s="11" t="str">
        <f t="shared" si="109"/>
        <v>Cardiology13</v>
      </c>
      <c r="C84" s="402" t="str">
        <f t="shared" si="86"/>
        <v>Cardiology</v>
      </c>
      <c r="D84" s="154">
        <v>13</v>
      </c>
      <c r="E84" s="155" t="s">
        <v>28</v>
      </c>
      <c r="F84" s="166" t="e">
        <f>F83/(F78/13)</f>
        <v>#DIV/0!</v>
      </c>
      <c r="G84" s="167" t="e">
        <f t="shared" ref="G84" si="123">G83/(G78/13)</f>
        <v>#DIV/0!</v>
      </c>
      <c r="H84" s="167" t="e">
        <f t="shared" ref="H84" si="124">H83/(H78/13)</f>
        <v>#DIV/0!</v>
      </c>
      <c r="I84" s="169" t="e">
        <f t="shared" ref="I84" si="125">I83/(I78/13)</f>
        <v>#DIV/0!</v>
      </c>
      <c r="J84" s="363" t="e">
        <f t="shared" ref="J84" si="126">J83/(J78/13)</f>
        <v>#DIV/0!</v>
      </c>
      <c r="K84" s="167" t="e">
        <f t="shared" ref="K84" si="127">K83/(K78/13)</f>
        <v>#DIV/0!</v>
      </c>
      <c r="L84" s="167" t="e">
        <f t="shared" ref="L84" si="128">L83/(L78/13)</f>
        <v>#DIV/0!</v>
      </c>
      <c r="M84" s="383" t="e">
        <f t="shared" ref="M84" si="129">M83/(M78/13)</f>
        <v>#DIV/0!</v>
      </c>
      <c r="N84" s="166" t="e">
        <f t="shared" ref="N84" si="130">N83/(N78/13)</f>
        <v>#DIV/0!</v>
      </c>
      <c r="O84" s="167" t="e">
        <f t="shared" ref="O84" si="131">O83/(O78/13)</f>
        <v>#DIV/0!</v>
      </c>
      <c r="P84" s="167" t="e">
        <f t="shared" ref="P84" si="132">P83/(P78/13)</f>
        <v>#DIV/0!</v>
      </c>
      <c r="Q84" s="169" t="e">
        <f t="shared" ref="Q84" si="133">Q83/(Q78/13)</f>
        <v>#DIV/0!</v>
      </c>
      <c r="R84" s="204"/>
      <c r="S84" s="166" t="e">
        <f t="shared" ref="S84" si="134">I84</f>
        <v>#DIV/0!</v>
      </c>
      <c r="T84" s="167" t="e">
        <f t="shared" ref="T84" si="135">M84</f>
        <v>#DIV/0!</v>
      </c>
      <c r="U84" s="168" t="e">
        <f t="shared" ref="U84" si="136">Q84</f>
        <v>#DIV/0!</v>
      </c>
    </row>
    <row r="85" spans="1:21" x14ac:dyDescent="0.2">
      <c r="A85" s="11">
        <f t="shared" si="108"/>
        <v>0</v>
      </c>
      <c r="B85" s="11" t="str">
        <f t="shared" si="109"/>
        <v>Cardiology14</v>
      </c>
      <c r="C85" s="402" t="str">
        <f t="shared" si="86"/>
        <v>Cardiology</v>
      </c>
      <c r="D85" s="86">
        <v>14</v>
      </c>
      <c r="E85" s="45" t="s">
        <v>33</v>
      </c>
      <c r="F85" s="48"/>
      <c r="G85" s="46"/>
      <c r="H85" s="46"/>
      <c r="I85" s="47"/>
      <c r="J85" s="367"/>
      <c r="K85" s="46"/>
      <c r="L85" s="46"/>
      <c r="M85" s="387"/>
      <c r="N85" s="48"/>
      <c r="O85" s="46"/>
      <c r="P85" s="46"/>
      <c r="Q85" s="47"/>
      <c r="R85" s="206"/>
      <c r="S85" s="166">
        <f>I85</f>
        <v>0</v>
      </c>
      <c r="T85" s="167">
        <f>M85</f>
        <v>0</v>
      </c>
      <c r="U85" s="168">
        <f>Q85</f>
        <v>0</v>
      </c>
    </row>
    <row r="86" spans="1:21" x14ac:dyDescent="0.2">
      <c r="A86" s="11">
        <f t="shared" si="108"/>
        <v>0</v>
      </c>
      <c r="B86" s="11" t="str">
        <f t="shared" si="109"/>
        <v>Cardiology15</v>
      </c>
      <c r="C86" s="402" t="str">
        <f t="shared" si="86"/>
        <v>Cardiology</v>
      </c>
      <c r="D86" s="154">
        <v>15</v>
      </c>
      <c r="E86" s="155" t="s">
        <v>275</v>
      </c>
      <c r="F86" s="373" t="e">
        <f>VLOOKUP(CONCATENATE($A86,$C86),'[1]NOP Board spclty milstns MNTH'!$D$2:$AJ$386,F$9,FALSE)</f>
        <v>#N/A</v>
      </c>
      <c r="G86" s="346" t="e">
        <f>VLOOKUP(CONCATENATE($A86,$C86),'[1]NOP Board spclty milstns MNTH'!$D$2:$AJ$386,G$9,FALSE)</f>
        <v>#N/A</v>
      </c>
      <c r="H86" s="347" t="e">
        <f>VLOOKUP(CONCATENATE($A86,$C86),'[1]NOP Board spclty milstns MNTH'!$D$2:$AJ$386,H$9,FALSE)</f>
        <v>#N/A</v>
      </c>
      <c r="I86" s="374" t="e">
        <f>VLOOKUP(CONCATENATE($A86,$C86),'[1]NOP Board spclty milstns MNTH'!$D$2:$AJ$386,I$9,FALSE)</f>
        <v>#N/A</v>
      </c>
      <c r="J86" s="348" t="e">
        <f>VLOOKUP(CONCATENATE($A86,$C86),'[1]NOP Board spclty milstns MNTH'!$D$2:$AJ$386,J$9,FALSE)</f>
        <v>#N/A</v>
      </c>
      <c r="K86" s="349" t="e">
        <f>VLOOKUP(CONCATENATE($A86,$C86),'[1]NOP Board spclty milstns MNTH'!$D$2:$AJ$386,K$9,FALSE)</f>
        <v>#N/A</v>
      </c>
      <c r="L86" s="346" t="e">
        <f>VLOOKUP(CONCATENATE($A86,$C86),'[1]NOP Board spclty milstns MNTH'!$D$2:$AJ$386,L$9,FALSE)</f>
        <v>#N/A</v>
      </c>
      <c r="M86" s="348" t="e">
        <f>VLOOKUP(CONCATENATE($A86,$C86),'[1]NOP Board spclty milstns MNTH'!$D$2:$AJ$386,M$9,FALSE)</f>
        <v>#N/A</v>
      </c>
      <c r="N86" s="405" t="s">
        <v>16</v>
      </c>
      <c r="O86" s="406" t="s">
        <v>16</v>
      </c>
      <c r="P86" s="407" t="s">
        <v>16</v>
      </c>
      <c r="Q86" s="408" t="s">
        <v>16</v>
      </c>
      <c r="R86" s="206"/>
      <c r="S86" s="166" t="e">
        <f>I86</f>
        <v>#N/A</v>
      </c>
      <c r="T86" s="167" t="e">
        <f>M86</f>
        <v>#N/A</v>
      </c>
      <c r="U86" s="168" t="str">
        <f>Q86</f>
        <v>-</v>
      </c>
    </row>
    <row r="87" spans="1:21" x14ac:dyDescent="0.2">
      <c r="A87" s="11">
        <f t="shared" si="108"/>
        <v>0</v>
      </c>
      <c r="B87" s="11" t="str">
        <f t="shared" si="109"/>
        <v>Cardiology16</v>
      </c>
      <c r="C87" s="402" t="str">
        <f t="shared" si="86"/>
        <v>Cardiology</v>
      </c>
      <c r="D87" s="85">
        <v>16</v>
      </c>
      <c r="E87" s="14" t="s">
        <v>34</v>
      </c>
      <c r="F87" s="376"/>
      <c r="G87" s="350"/>
      <c r="H87" s="350"/>
      <c r="I87" s="377"/>
      <c r="J87" s="368"/>
      <c r="K87" s="350"/>
      <c r="L87" s="350"/>
      <c r="M87" s="388"/>
      <c r="N87" s="376"/>
      <c r="O87" s="350"/>
      <c r="P87" s="350"/>
      <c r="Q87" s="377"/>
      <c r="R87" s="206"/>
      <c r="S87" s="343"/>
      <c r="T87" s="172"/>
      <c r="U87" s="344"/>
    </row>
    <row r="88" spans="1:21" x14ac:dyDescent="0.2">
      <c r="A88" s="11">
        <f t="shared" si="108"/>
        <v>0</v>
      </c>
      <c r="B88" s="11" t="str">
        <f t="shared" si="109"/>
        <v xml:space="preserve">Cardiology </v>
      </c>
      <c r="C88" s="402" t="str">
        <f t="shared" si="86"/>
        <v>Cardiology</v>
      </c>
      <c r="D88" s="84" t="s">
        <v>100</v>
      </c>
      <c r="E88" s="21" t="s">
        <v>57</v>
      </c>
      <c r="F88" s="23"/>
      <c r="G88" s="24"/>
      <c r="H88" s="24"/>
      <c r="I88" s="25"/>
      <c r="J88" s="24"/>
      <c r="K88" s="24"/>
      <c r="L88" s="24"/>
      <c r="M88" s="24"/>
      <c r="N88" s="23"/>
      <c r="O88" s="24"/>
      <c r="P88" s="24"/>
      <c r="Q88" s="25"/>
      <c r="R88" s="201"/>
      <c r="S88" s="23"/>
      <c r="T88" s="24"/>
      <c r="U88" s="107"/>
    </row>
    <row r="89" spans="1:21" x14ac:dyDescent="0.2">
      <c r="A89" s="11">
        <f t="shared" si="108"/>
        <v>0</v>
      </c>
      <c r="B89" s="11" t="str">
        <f t="shared" si="109"/>
        <v>Cardiology17</v>
      </c>
      <c r="C89" s="402" t="str">
        <f t="shared" si="86"/>
        <v>Cardiology</v>
      </c>
      <c r="D89" s="345">
        <v>17</v>
      </c>
      <c r="E89" s="44" t="s">
        <v>29</v>
      </c>
      <c r="F89" s="49">
        <v>0</v>
      </c>
      <c r="G89" s="50">
        <v>0</v>
      </c>
      <c r="H89" s="50">
        <v>0</v>
      </c>
      <c r="I89" s="51">
        <v>0</v>
      </c>
      <c r="J89" s="369">
        <v>0</v>
      </c>
      <c r="K89" s="50">
        <v>0</v>
      </c>
      <c r="L89" s="50">
        <v>0</v>
      </c>
      <c r="M89" s="389">
        <v>0</v>
      </c>
      <c r="N89" s="49">
        <v>0</v>
      </c>
      <c r="O89" s="50">
        <v>0</v>
      </c>
      <c r="P89" s="50">
        <v>0</v>
      </c>
      <c r="Q89" s="51">
        <v>0</v>
      </c>
      <c r="R89" s="201"/>
      <c r="S89" s="27"/>
      <c r="T89" s="28"/>
      <c r="U89" s="116"/>
    </row>
    <row r="90" spans="1:21" ht="13.5" thickBot="1" x14ac:dyDescent="0.25">
      <c r="A90" s="11">
        <f t="shared" si="108"/>
        <v>0</v>
      </c>
      <c r="B90" s="11" t="str">
        <f t="shared" si="109"/>
        <v>Cardiology18</v>
      </c>
      <c r="C90" s="402" t="str">
        <f t="shared" si="86"/>
        <v>Cardiology</v>
      </c>
      <c r="D90" s="170">
        <v>18</v>
      </c>
      <c r="E90" s="171" t="s">
        <v>37</v>
      </c>
      <c r="F90" s="166">
        <f t="shared" ref="F90:Q90" si="137">F89*F78</f>
        <v>0</v>
      </c>
      <c r="G90" s="167">
        <f t="shared" si="137"/>
        <v>0</v>
      </c>
      <c r="H90" s="167">
        <f t="shared" si="137"/>
        <v>0</v>
      </c>
      <c r="I90" s="169">
        <f t="shared" si="137"/>
        <v>0</v>
      </c>
      <c r="J90" s="363">
        <f t="shared" si="137"/>
        <v>0</v>
      </c>
      <c r="K90" s="167">
        <f t="shared" si="137"/>
        <v>0</v>
      </c>
      <c r="L90" s="167">
        <f t="shared" si="137"/>
        <v>0</v>
      </c>
      <c r="M90" s="383">
        <f t="shared" si="137"/>
        <v>0</v>
      </c>
      <c r="N90" s="166">
        <f t="shared" si="137"/>
        <v>0</v>
      </c>
      <c r="O90" s="167">
        <f t="shared" si="137"/>
        <v>0</v>
      </c>
      <c r="P90" s="167">
        <f t="shared" si="137"/>
        <v>0</v>
      </c>
      <c r="Q90" s="169">
        <f t="shared" si="137"/>
        <v>0</v>
      </c>
      <c r="R90" s="203"/>
      <c r="S90" s="166">
        <f t="shared" ref="S90" si="138">SUM(F90:I90)</f>
        <v>0</v>
      </c>
      <c r="T90" s="167">
        <f t="shared" ref="T90" si="139">SUM(J90:M90)</f>
        <v>0</v>
      </c>
      <c r="U90" s="168">
        <f t="shared" ref="U90" si="140">SUM(N90:Q90)</f>
        <v>0</v>
      </c>
    </row>
    <row r="91" spans="1:21" ht="18.75" thickBot="1" x14ac:dyDescent="0.3">
      <c r="A91" s="11">
        <f t="shared" si="108"/>
        <v>0</v>
      </c>
      <c r="B91" s="11" t="str">
        <f t="shared" si="109"/>
        <v>DermatologyDermatology</v>
      </c>
      <c r="C91" s="401" t="str">
        <f>D91</f>
        <v>Dermatology</v>
      </c>
      <c r="D91" s="68" t="s">
        <v>61</v>
      </c>
      <c r="E91" s="80"/>
      <c r="F91" s="375"/>
      <c r="G91" s="81"/>
      <c r="H91" s="81"/>
      <c r="I91" s="372"/>
      <c r="J91" s="81"/>
      <c r="K91" s="81"/>
      <c r="L91" s="81"/>
      <c r="M91" s="81"/>
      <c r="N91" s="391"/>
      <c r="O91" s="69"/>
      <c r="P91" s="69"/>
      <c r="Q91" s="392"/>
      <c r="R91" s="69"/>
      <c r="S91" s="391"/>
      <c r="T91" s="69"/>
      <c r="U91" s="82"/>
    </row>
    <row r="92" spans="1:21" x14ac:dyDescent="0.2">
      <c r="A92" s="11">
        <f t="shared" si="108"/>
        <v>0</v>
      </c>
      <c r="B92" s="11" t="str">
        <f t="shared" si="109"/>
        <v>Dermatology1</v>
      </c>
      <c r="C92" s="402" t="str">
        <f>C91</f>
        <v>Dermatology</v>
      </c>
      <c r="D92" s="84">
        <v>1</v>
      </c>
      <c r="E92" s="21" t="s">
        <v>55</v>
      </c>
      <c r="F92" s="198">
        <v>0</v>
      </c>
      <c r="G92" s="20"/>
      <c r="H92" s="20"/>
      <c r="I92" s="120"/>
      <c r="J92" s="13"/>
      <c r="K92" s="13"/>
      <c r="L92" s="13"/>
      <c r="M92" s="13"/>
      <c r="N92" s="128"/>
      <c r="O92" s="13"/>
      <c r="P92" s="13"/>
      <c r="Q92" s="129"/>
      <c r="R92" s="201"/>
      <c r="S92" s="119"/>
      <c r="T92" s="20"/>
      <c r="U92" s="121"/>
    </row>
    <row r="93" spans="1:21" x14ac:dyDescent="0.2">
      <c r="A93" s="11">
        <f t="shared" si="108"/>
        <v>0</v>
      </c>
      <c r="B93" s="11" t="str">
        <f t="shared" si="109"/>
        <v>Dermatology2</v>
      </c>
      <c r="C93" s="402" t="str">
        <f t="shared" ref="C93:C116" si="141">C92</f>
        <v>Dermatology</v>
      </c>
      <c r="D93" s="84">
        <v>2</v>
      </c>
      <c r="E93" s="21" t="s">
        <v>117</v>
      </c>
      <c r="F93" s="198">
        <v>0</v>
      </c>
      <c r="G93" s="20"/>
      <c r="H93" s="20"/>
      <c r="I93" s="120"/>
      <c r="J93" s="20"/>
      <c r="K93" s="20"/>
      <c r="L93" s="20"/>
      <c r="M93" s="20"/>
      <c r="N93" s="119"/>
      <c r="O93" s="20"/>
      <c r="P93" s="20"/>
      <c r="Q93" s="120"/>
      <c r="R93" s="201"/>
      <c r="S93" s="119"/>
      <c r="T93" s="20"/>
      <c r="U93" s="121"/>
    </row>
    <row r="94" spans="1:21" x14ac:dyDescent="0.2">
      <c r="A94" s="11">
        <f t="shared" si="108"/>
        <v>0</v>
      </c>
      <c r="B94" s="11" t="str">
        <f t="shared" si="109"/>
        <v>Dermatology3</v>
      </c>
      <c r="C94" s="402" t="str">
        <f t="shared" si="141"/>
        <v>Dermatology</v>
      </c>
      <c r="D94" s="84">
        <v>3</v>
      </c>
      <c r="E94" s="21" t="s">
        <v>118</v>
      </c>
      <c r="F94" s="198">
        <v>0</v>
      </c>
      <c r="G94" s="20"/>
      <c r="H94" s="20"/>
      <c r="I94" s="120"/>
      <c r="J94" s="20"/>
      <c r="K94" s="20"/>
      <c r="L94" s="20"/>
      <c r="M94" s="20"/>
      <c r="N94" s="119"/>
      <c r="O94" s="20"/>
      <c r="P94" s="20"/>
      <c r="Q94" s="120"/>
      <c r="R94" s="201"/>
      <c r="S94" s="119"/>
      <c r="T94" s="20"/>
      <c r="U94" s="121"/>
    </row>
    <row r="95" spans="1:21" x14ac:dyDescent="0.2">
      <c r="A95" s="11">
        <f t="shared" si="108"/>
        <v>0</v>
      </c>
      <c r="B95" s="11" t="str">
        <f t="shared" si="109"/>
        <v xml:space="preserve">Dermatology </v>
      </c>
      <c r="C95" s="402" t="str">
        <f t="shared" si="141"/>
        <v>Dermatology</v>
      </c>
      <c r="D95" s="88" t="s">
        <v>100</v>
      </c>
      <c r="E95" s="34"/>
      <c r="F95" s="119"/>
      <c r="G95" s="20"/>
      <c r="H95" s="20"/>
      <c r="I95" s="120"/>
      <c r="J95" s="52"/>
      <c r="K95" s="52"/>
      <c r="L95" s="52"/>
      <c r="M95" s="52"/>
      <c r="N95" s="130"/>
      <c r="O95" s="52"/>
      <c r="P95" s="52"/>
      <c r="Q95" s="131"/>
      <c r="R95" s="201"/>
      <c r="S95" s="119"/>
      <c r="T95" s="20"/>
      <c r="U95" s="121"/>
    </row>
    <row r="96" spans="1:21" x14ac:dyDescent="0.2">
      <c r="A96" s="11">
        <f t="shared" si="108"/>
        <v>0</v>
      </c>
      <c r="B96" s="11" t="str">
        <f t="shared" si="109"/>
        <v xml:space="preserve">Dermatology </v>
      </c>
      <c r="C96" s="402" t="str">
        <f t="shared" si="141"/>
        <v>Dermatology</v>
      </c>
      <c r="D96" s="84" t="s">
        <v>100</v>
      </c>
      <c r="E96" s="21" t="s">
        <v>36</v>
      </c>
      <c r="F96" s="23"/>
      <c r="G96" s="24"/>
      <c r="H96" s="24"/>
      <c r="I96" s="25"/>
      <c r="J96" s="24"/>
      <c r="K96" s="24"/>
      <c r="L96" s="24"/>
      <c r="M96" s="24"/>
      <c r="N96" s="23"/>
      <c r="O96" s="24"/>
      <c r="P96" s="24"/>
      <c r="Q96" s="25"/>
      <c r="R96" s="201"/>
      <c r="S96" s="23"/>
      <c r="T96" s="24"/>
      <c r="U96" s="107"/>
    </row>
    <row r="97" spans="1:21" x14ac:dyDescent="0.2">
      <c r="A97" s="11">
        <f t="shared" si="108"/>
        <v>0</v>
      </c>
      <c r="B97" s="11" t="str">
        <f t="shared" si="109"/>
        <v>Dermatology4</v>
      </c>
      <c r="C97" s="402" t="str">
        <f t="shared" si="141"/>
        <v>Dermatology</v>
      </c>
      <c r="D97" s="86">
        <v>4</v>
      </c>
      <c r="E97" s="26" t="s">
        <v>15</v>
      </c>
      <c r="F97" s="27"/>
      <c r="G97" s="28"/>
      <c r="H97" s="28"/>
      <c r="I97" s="29"/>
      <c r="J97" s="365"/>
      <c r="K97" s="28"/>
      <c r="L97" s="28"/>
      <c r="M97" s="385"/>
      <c r="N97" s="27"/>
      <c r="O97" s="28"/>
      <c r="P97" s="28"/>
      <c r="Q97" s="29"/>
      <c r="R97" s="201"/>
      <c r="S97" s="181">
        <f>SUM(F97:I97)</f>
        <v>0</v>
      </c>
      <c r="T97" s="182">
        <f>SUM(J97:M97)</f>
        <v>0</v>
      </c>
      <c r="U97" s="183">
        <f>SUM(N97:Q97)</f>
        <v>0</v>
      </c>
    </row>
    <row r="98" spans="1:21" x14ac:dyDescent="0.2">
      <c r="A98" s="11">
        <f t="shared" si="108"/>
        <v>0</v>
      </c>
      <c r="B98" s="11" t="str">
        <f t="shared" si="109"/>
        <v>Dermatology5</v>
      </c>
      <c r="C98" s="402" t="str">
        <f t="shared" si="141"/>
        <v>Dermatology</v>
      </c>
      <c r="D98" s="87">
        <v>5</v>
      </c>
      <c r="E98" s="30" t="s">
        <v>14</v>
      </c>
      <c r="F98" s="31"/>
      <c r="G98" s="32"/>
      <c r="H98" s="32"/>
      <c r="I98" s="33"/>
      <c r="J98" s="366"/>
      <c r="K98" s="32"/>
      <c r="L98" s="32"/>
      <c r="M98" s="386"/>
      <c r="N98" s="31"/>
      <c r="O98" s="32"/>
      <c r="P98" s="32"/>
      <c r="Q98" s="33"/>
      <c r="R98" s="201"/>
      <c r="S98" s="166">
        <f t="shared" ref="S98" si="142">SUM(F98:I98)</f>
        <v>0</v>
      </c>
      <c r="T98" s="167">
        <f t="shared" ref="T98" si="143">SUM(J98:M98)</f>
        <v>0</v>
      </c>
      <c r="U98" s="168">
        <f t="shared" ref="U98" si="144">SUM(N98:Q98)</f>
        <v>0</v>
      </c>
    </row>
    <row r="99" spans="1:21" x14ac:dyDescent="0.2">
      <c r="A99" s="11">
        <f t="shared" si="108"/>
        <v>0</v>
      </c>
      <c r="B99" s="11" t="str">
        <f t="shared" si="109"/>
        <v>Dermatology6</v>
      </c>
      <c r="C99" s="402" t="str">
        <f t="shared" si="141"/>
        <v>Dermatology</v>
      </c>
      <c r="D99" s="84">
        <v>6</v>
      </c>
      <c r="E99" s="21" t="s">
        <v>18</v>
      </c>
      <c r="F99" s="62">
        <f>F97-F98</f>
        <v>0</v>
      </c>
      <c r="G99" s="63">
        <f t="shared" ref="G99" si="145">G97-G98</f>
        <v>0</v>
      </c>
      <c r="H99" s="63">
        <f t="shared" ref="H99" si="146">H97-H98</f>
        <v>0</v>
      </c>
      <c r="I99" s="64">
        <f t="shared" ref="I99" si="147">I97-I98</f>
        <v>0</v>
      </c>
      <c r="J99" s="361">
        <f t="shared" ref="J99" si="148">J97-J98</f>
        <v>0</v>
      </c>
      <c r="K99" s="63">
        <f t="shared" ref="K99" si="149">K97-K98</f>
        <v>0</v>
      </c>
      <c r="L99" s="63">
        <f t="shared" ref="L99" si="150">L97-L98</f>
        <v>0</v>
      </c>
      <c r="M99" s="381">
        <f t="shared" ref="M99" si="151">M97-M98</f>
        <v>0</v>
      </c>
      <c r="N99" s="62">
        <f t="shared" ref="N99" si="152">N97-N98</f>
        <v>0</v>
      </c>
      <c r="O99" s="63">
        <f t="shared" ref="O99" si="153">O97-O98</f>
        <v>0</v>
      </c>
      <c r="P99" s="63">
        <f t="shared" ref="P99" si="154">P97-P98</f>
        <v>0</v>
      </c>
      <c r="Q99" s="64">
        <f t="shared" ref="Q99" si="155">Q97-Q98</f>
        <v>0</v>
      </c>
      <c r="R99" s="203"/>
      <c r="S99" s="395">
        <f t="shared" ref="S99" si="156">S97-S98</f>
        <v>0</v>
      </c>
      <c r="T99" s="351">
        <f t="shared" ref="T99" si="157">T97-T98</f>
        <v>0</v>
      </c>
      <c r="U99" s="396">
        <f t="shared" ref="U99" si="158">U97-U98</f>
        <v>0</v>
      </c>
    </row>
    <row r="100" spans="1:21" x14ac:dyDescent="0.2">
      <c r="A100" s="11">
        <f t="shared" si="108"/>
        <v>0</v>
      </c>
      <c r="B100" s="11" t="str">
        <f t="shared" si="109"/>
        <v xml:space="preserve">Dermatology </v>
      </c>
      <c r="C100" s="402" t="str">
        <f t="shared" si="141"/>
        <v>Dermatology</v>
      </c>
      <c r="D100" s="88" t="s">
        <v>100</v>
      </c>
      <c r="E100" s="34"/>
      <c r="F100" s="35"/>
      <c r="G100" s="36"/>
      <c r="H100" s="36"/>
      <c r="I100" s="37"/>
      <c r="J100" s="39"/>
      <c r="K100" s="39"/>
      <c r="L100" s="39"/>
      <c r="M100" s="39"/>
      <c r="N100" s="38"/>
      <c r="O100" s="39"/>
      <c r="P100" s="39"/>
      <c r="Q100" s="40"/>
      <c r="R100" s="201"/>
      <c r="S100" s="38"/>
      <c r="T100" s="39"/>
      <c r="U100" s="108"/>
    </row>
    <row r="101" spans="1:21" x14ac:dyDescent="0.2">
      <c r="A101" s="11">
        <f t="shared" si="108"/>
        <v>0</v>
      </c>
      <c r="B101" s="11" t="str">
        <f t="shared" si="109"/>
        <v xml:space="preserve">Dermatology </v>
      </c>
      <c r="C101" s="402" t="str">
        <f t="shared" si="141"/>
        <v>Dermatology</v>
      </c>
      <c r="D101" s="84" t="s">
        <v>100</v>
      </c>
      <c r="E101" s="21" t="s">
        <v>32</v>
      </c>
      <c r="F101" s="23"/>
      <c r="G101" s="24"/>
      <c r="H101" s="24"/>
      <c r="I101" s="25"/>
      <c r="J101" s="24"/>
      <c r="K101" s="24"/>
      <c r="L101" s="24"/>
      <c r="M101" s="24"/>
      <c r="N101" s="23"/>
      <c r="O101" s="24"/>
      <c r="P101" s="24"/>
      <c r="Q101" s="25"/>
      <c r="R101" s="201"/>
      <c r="S101" s="23"/>
      <c r="T101" s="24"/>
      <c r="U101" s="107"/>
    </row>
    <row r="102" spans="1:21" x14ac:dyDescent="0.2">
      <c r="A102" s="11">
        <f t="shared" si="108"/>
        <v>0</v>
      </c>
      <c r="B102" s="11" t="str">
        <f t="shared" si="109"/>
        <v>Dermatology7</v>
      </c>
      <c r="C102" s="402" t="str">
        <f t="shared" si="141"/>
        <v>Dermatology</v>
      </c>
      <c r="D102" s="86">
        <v>7</v>
      </c>
      <c r="E102" s="26" t="s">
        <v>49</v>
      </c>
      <c r="F102" s="27"/>
      <c r="G102" s="28"/>
      <c r="H102" s="28"/>
      <c r="I102" s="29"/>
      <c r="J102" s="365"/>
      <c r="K102" s="28"/>
      <c r="L102" s="28"/>
      <c r="M102" s="385"/>
      <c r="N102" s="27"/>
      <c r="O102" s="28"/>
      <c r="P102" s="28"/>
      <c r="Q102" s="29"/>
      <c r="R102" s="206"/>
      <c r="S102" s="156">
        <f>SUM(F102:I102)</f>
        <v>0</v>
      </c>
      <c r="T102" s="157">
        <f>SUM(J102:M102)</f>
        <v>0</v>
      </c>
      <c r="U102" s="160">
        <f>SUM(N102:Q102)</f>
        <v>0</v>
      </c>
    </row>
    <row r="103" spans="1:21" x14ac:dyDescent="0.2">
      <c r="A103" s="11">
        <f t="shared" si="108"/>
        <v>0</v>
      </c>
      <c r="B103" s="11" t="str">
        <f t="shared" si="109"/>
        <v>Dermatology8</v>
      </c>
      <c r="C103" s="402" t="str">
        <f t="shared" si="141"/>
        <v>Dermatology</v>
      </c>
      <c r="D103" s="86">
        <v>8</v>
      </c>
      <c r="E103" s="30" t="s">
        <v>56</v>
      </c>
      <c r="F103" s="31"/>
      <c r="G103" s="32"/>
      <c r="H103" s="32"/>
      <c r="I103" s="33"/>
      <c r="J103" s="366"/>
      <c r="K103" s="32"/>
      <c r="L103" s="32"/>
      <c r="M103" s="386"/>
      <c r="N103" s="31"/>
      <c r="O103" s="32"/>
      <c r="P103" s="32"/>
      <c r="Q103" s="33"/>
      <c r="R103" s="206"/>
      <c r="S103" s="162">
        <f t="shared" ref="S103:S104" si="159">SUM(F103:I103)</f>
        <v>0</v>
      </c>
      <c r="T103" s="163">
        <f t="shared" ref="T103:T104" si="160">SUM(J103:M103)</f>
        <v>0</v>
      </c>
      <c r="U103" s="165">
        <f t="shared" ref="U103:U104" si="161">SUM(N103:Q103)</f>
        <v>0</v>
      </c>
    </row>
    <row r="104" spans="1:21" x14ac:dyDescent="0.2">
      <c r="A104" s="11">
        <f t="shared" si="108"/>
        <v>0</v>
      </c>
      <c r="B104" s="11" t="str">
        <f t="shared" si="109"/>
        <v>Dermatology9</v>
      </c>
      <c r="C104" s="402" t="str">
        <f t="shared" si="141"/>
        <v>Dermatology</v>
      </c>
      <c r="D104" s="84">
        <v>9</v>
      </c>
      <c r="E104" s="21" t="s">
        <v>35</v>
      </c>
      <c r="F104" s="62">
        <f t="shared" ref="F104:Q104" si="162">SUM(F102:F103)</f>
        <v>0</v>
      </c>
      <c r="G104" s="63">
        <f t="shared" si="162"/>
        <v>0</v>
      </c>
      <c r="H104" s="63">
        <f t="shared" si="162"/>
        <v>0</v>
      </c>
      <c r="I104" s="64">
        <f t="shared" si="162"/>
        <v>0</v>
      </c>
      <c r="J104" s="361">
        <f t="shared" si="162"/>
        <v>0</v>
      </c>
      <c r="K104" s="63">
        <f t="shared" si="162"/>
        <v>0</v>
      </c>
      <c r="L104" s="63">
        <f t="shared" si="162"/>
        <v>0</v>
      </c>
      <c r="M104" s="381">
        <f t="shared" si="162"/>
        <v>0</v>
      </c>
      <c r="N104" s="62">
        <f t="shared" si="162"/>
        <v>0</v>
      </c>
      <c r="O104" s="63">
        <f t="shared" si="162"/>
        <v>0</v>
      </c>
      <c r="P104" s="63">
        <f t="shared" si="162"/>
        <v>0</v>
      </c>
      <c r="Q104" s="64">
        <f t="shared" si="162"/>
        <v>0</v>
      </c>
      <c r="R104" s="203"/>
      <c r="S104" s="62">
        <f t="shared" si="159"/>
        <v>0</v>
      </c>
      <c r="T104" s="63">
        <f t="shared" si="160"/>
        <v>0</v>
      </c>
      <c r="U104" s="103">
        <f t="shared" si="161"/>
        <v>0</v>
      </c>
    </row>
    <row r="105" spans="1:21" x14ac:dyDescent="0.2">
      <c r="A105" s="11">
        <f t="shared" si="108"/>
        <v>0</v>
      </c>
      <c r="B105" s="11" t="str">
        <f t="shared" si="109"/>
        <v xml:space="preserve">Dermatology </v>
      </c>
      <c r="C105" s="402" t="str">
        <f t="shared" si="141"/>
        <v>Dermatology</v>
      </c>
      <c r="D105" s="89" t="s">
        <v>100</v>
      </c>
      <c r="E105" s="43"/>
      <c r="F105" s="38"/>
      <c r="G105" s="39"/>
      <c r="H105" s="39"/>
      <c r="I105" s="40"/>
      <c r="J105" s="39"/>
      <c r="K105" s="39"/>
      <c r="L105" s="39"/>
      <c r="M105" s="39"/>
      <c r="N105" s="38"/>
      <c r="O105" s="39"/>
      <c r="P105" s="39"/>
      <c r="Q105" s="40"/>
      <c r="R105" s="206"/>
      <c r="S105" s="38"/>
      <c r="T105" s="39"/>
      <c r="U105" s="108"/>
    </row>
    <row r="106" spans="1:21" x14ac:dyDescent="0.2">
      <c r="A106" s="11">
        <f t="shared" si="108"/>
        <v>0</v>
      </c>
      <c r="B106" s="11" t="str">
        <f t="shared" si="109"/>
        <v xml:space="preserve">Dermatology </v>
      </c>
      <c r="C106" s="402" t="str">
        <f t="shared" si="141"/>
        <v>Dermatology</v>
      </c>
      <c r="D106" s="84" t="s">
        <v>100</v>
      </c>
      <c r="E106" s="21" t="s">
        <v>27</v>
      </c>
      <c r="F106" s="23"/>
      <c r="G106" s="24"/>
      <c r="H106" s="24"/>
      <c r="I106" s="25"/>
      <c r="J106" s="24"/>
      <c r="K106" s="24"/>
      <c r="L106" s="24"/>
      <c r="M106" s="24"/>
      <c r="N106" s="23"/>
      <c r="O106" s="24"/>
      <c r="P106" s="24"/>
      <c r="Q106" s="25"/>
      <c r="R106" s="206"/>
      <c r="S106" s="23"/>
      <c r="T106" s="24"/>
      <c r="U106" s="107"/>
    </row>
    <row r="107" spans="1:21" x14ac:dyDescent="0.2">
      <c r="A107" s="11">
        <f t="shared" si="108"/>
        <v>0</v>
      </c>
      <c r="B107" s="11" t="str">
        <f t="shared" si="109"/>
        <v>Dermatology10</v>
      </c>
      <c r="C107" s="402" t="str">
        <f t="shared" si="141"/>
        <v>Dermatology</v>
      </c>
      <c r="D107" s="154">
        <v>10</v>
      </c>
      <c r="E107" s="155" t="s">
        <v>133</v>
      </c>
      <c r="F107" s="156">
        <f>F99-F102</f>
        <v>0</v>
      </c>
      <c r="G107" s="157">
        <f t="shared" ref="G107:Q107" si="163">G99-G102</f>
        <v>0</v>
      </c>
      <c r="H107" s="157">
        <f t="shared" si="163"/>
        <v>0</v>
      </c>
      <c r="I107" s="158">
        <f t="shared" si="163"/>
        <v>0</v>
      </c>
      <c r="J107" s="352">
        <f t="shared" si="163"/>
        <v>0</v>
      </c>
      <c r="K107" s="157">
        <f t="shared" si="163"/>
        <v>0</v>
      </c>
      <c r="L107" s="157">
        <f t="shared" si="163"/>
        <v>0</v>
      </c>
      <c r="M107" s="380">
        <f t="shared" si="163"/>
        <v>0</v>
      </c>
      <c r="N107" s="156">
        <f t="shared" si="163"/>
        <v>0</v>
      </c>
      <c r="O107" s="157">
        <f t="shared" si="163"/>
        <v>0</v>
      </c>
      <c r="P107" s="157">
        <f t="shared" si="163"/>
        <v>0</v>
      </c>
      <c r="Q107" s="158">
        <f t="shared" si="163"/>
        <v>0</v>
      </c>
      <c r="R107" s="204"/>
      <c r="S107" s="353">
        <f t="shared" ref="S107:U107" si="164">S99-S102</f>
        <v>0</v>
      </c>
      <c r="T107" s="352">
        <f t="shared" si="164"/>
        <v>0</v>
      </c>
      <c r="U107" s="160">
        <f t="shared" si="164"/>
        <v>0</v>
      </c>
    </row>
    <row r="108" spans="1:21" x14ac:dyDescent="0.2">
      <c r="A108" s="11">
        <f t="shared" si="108"/>
        <v>0</v>
      </c>
      <c r="B108" s="11" t="str">
        <f t="shared" si="109"/>
        <v>Dermatology11</v>
      </c>
      <c r="C108" s="402" t="str">
        <f t="shared" si="141"/>
        <v>Dermatology</v>
      </c>
      <c r="D108" s="154">
        <v>11</v>
      </c>
      <c r="E108" s="155" t="s">
        <v>134</v>
      </c>
      <c r="F108" s="162">
        <f t="shared" ref="F108:U108" si="165">F99-F104</f>
        <v>0</v>
      </c>
      <c r="G108" s="163">
        <f t="shared" si="165"/>
        <v>0</v>
      </c>
      <c r="H108" s="163">
        <f t="shared" si="165"/>
        <v>0</v>
      </c>
      <c r="I108" s="164">
        <f t="shared" si="165"/>
        <v>0</v>
      </c>
      <c r="J108" s="362">
        <f t="shared" si="165"/>
        <v>0</v>
      </c>
      <c r="K108" s="163">
        <f t="shared" si="165"/>
        <v>0</v>
      </c>
      <c r="L108" s="163">
        <f t="shared" si="165"/>
        <v>0</v>
      </c>
      <c r="M108" s="382">
        <f t="shared" si="165"/>
        <v>0</v>
      </c>
      <c r="N108" s="162">
        <f t="shared" si="165"/>
        <v>0</v>
      </c>
      <c r="O108" s="163">
        <f t="shared" si="165"/>
        <v>0</v>
      </c>
      <c r="P108" s="163">
        <f t="shared" si="165"/>
        <v>0</v>
      </c>
      <c r="Q108" s="164">
        <f t="shared" si="165"/>
        <v>0</v>
      </c>
      <c r="R108" s="204">
        <f t="shared" si="165"/>
        <v>0</v>
      </c>
      <c r="S108" s="156">
        <f t="shared" si="165"/>
        <v>0</v>
      </c>
      <c r="T108" s="163">
        <f t="shared" si="165"/>
        <v>0</v>
      </c>
      <c r="U108" s="165">
        <f t="shared" si="165"/>
        <v>0</v>
      </c>
    </row>
    <row r="109" spans="1:21" x14ac:dyDescent="0.2">
      <c r="A109" s="11">
        <f t="shared" si="108"/>
        <v>0</v>
      </c>
      <c r="B109" s="11" t="str">
        <f t="shared" si="109"/>
        <v>Dermatology12</v>
      </c>
      <c r="C109" s="402" t="str">
        <f t="shared" si="141"/>
        <v>Dermatology</v>
      </c>
      <c r="D109" s="154">
        <v>12</v>
      </c>
      <c r="E109" s="161" t="s">
        <v>30</v>
      </c>
      <c r="F109" s="173">
        <f>F94+F108</f>
        <v>0</v>
      </c>
      <c r="G109" s="167">
        <f>F109+G108</f>
        <v>0</v>
      </c>
      <c r="H109" s="167">
        <f t="shared" ref="H109" si="166">G109+H108</f>
        <v>0</v>
      </c>
      <c r="I109" s="169">
        <f t="shared" ref="I109" si="167">H109+I108</f>
        <v>0</v>
      </c>
      <c r="J109" s="363">
        <f t="shared" ref="J109" si="168">I109+J108</f>
        <v>0</v>
      </c>
      <c r="K109" s="167">
        <f t="shared" ref="K109" si="169">J109+K108</f>
        <v>0</v>
      </c>
      <c r="L109" s="167">
        <f t="shared" ref="L109" si="170">K109+L108</f>
        <v>0</v>
      </c>
      <c r="M109" s="383">
        <f t="shared" ref="M109" si="171">L109+M108</f>
        <v>0</v>
      </c>
      <c r="N109" s="166">
        <f t="shared" ref="N109" si="172">M109+N108</f>
        <v>0</v>
      </c>
      <c r="O109" s="167">
        <f t="shared" ref="O109" si="173">N109+O108</f>
        <v>0</v>
      </c>
      <c r="P109" s="167">
        <f t="shared" ref="P109" si="174">O109+P108</f>
        <v>0</v>
      </c>
      <c r="Q109" s="169">
        <f t="shared" ref="Q109" si="175">P109+Q108</f>
        <v>0</v>
      </c>
      <c r="R109" s="204"/>
      <c r="S109" s="166">
        <f>I109</f>
        <v>0</v>
      </c>
      <c r="T109" s="167">
        <f>M109</f>
        <v>0</v>
      </c>
      <c r="U109" s="168">
        <f>Q109</f>
        <v>0</v>
      </c>
    </row>
    <row r="110" spans="1:21" x14ac:dyDescent="0.2">
      <c r="A110" s="11">
        <f t="shared" si="108"/>
        <v>0</v>
      </c>
      <c r="B110" s="11" t="str">
        <f t="shared" si="109"/>
        <v>Dermatology13</v>
      </c>
      <c r="C110" s="402" t="str">
        <f t="shared" si="141"/>
        <v>Dermatology</v>
      </c>
      <c r="D110" s="154">
        <v>13</v>
      </c>
      <c r="E110" s="155" t="s">
        <v>28</v>
      </c>
      <c r="F110" s="166" t="e">
        <f>F109/(F104/13)</f>
        <v>#DIV/0!</v>
      </c>
      <c r="G110" s="167" t="e">
        <f t="shared" ref="G110" si="176">G109/(G104/13)</f>
        <v>#DIV/0!</v>
      </c>
      <c r="H110" s="167" t="e">
        <f t="shared" ref="H110" si="177">H109/(H104/13)</f>
        <v>#DIV/0!</v>
      </c>
      <c r="I110" s="169" t="e">
        <f t="shared" ref="I110" si="178">I109/(I104/13)</f>
        <v>#DIV/0!</v>
      </c>
      <c r="J110" s="363" t="e">
        <f t="shared" ref="J110" si="179">J109/(J104/13)</f>
        <v>#DIV/0!</v>
      </c>
      <c r="K110" s="167" t="e">
        <f t="shared" ref="K110" si="180">K109/(K104/13)</f>
        <v>#DIV/0!</v>
      </c>
      <c r="L110" s="167" t="e">
        <f t="shared" ref="L110" si="181">L109/(L104/13)</f>
        <v>#DIV/0!</v>
      </c>
      <c r="M110" s="383" t="e">
        <f t="shared" ref="M110" si="182">M109/(M104/13)</f>
        <v>#DIV/0!</v>
      </c>
      <c r="N110" s="166" t="e">
        <f t="shared" ref="N110" si="183">N109/(N104/13)</f>
        <v>#DIV/0!</v>
      </c>
      <c r="O110" s="167" t="e">
        <f t="shared" ref="O110" si="184">O109/(O104/13)</f>
        <v>#DIV/0!</v>
      </c>
      <c r="P110" s="167" t="e">
        <f t="shared" ref="P110" si="185">P109/(P104/13)</f>
        <v>#DIV/0!</v>
      </c>
      <c r="Q110" s="169" t="e">
        <f t="shared" ref="Q110" si="186">Q109/(Q104/13)</f>
        <v>#DIV/0!</v>
      </c>
      <c r="R110" s="204"/>
      <c r="S110" s="166" t="e">
        <f t="shared" ref="S110" si="187">I110</f>
        <v>#DIV/0!</v>
      </c>
      <c r="T110" s="167" t="e">
        <f t="shared" ref="T110" si="188">M110</f>
        <v>#DIV/0!</v>
      </c>
      <c r="U110" s="168" t="e">
        <f t="shared" ref="U110" si="189">Q110</f>
        <v>#DIV/0!</v>
      </c>
    </row>
    <row r="111" spans="1:21" x14ac:dyDescent="0.2">
      <c r="A111" s="11">
        <f t="shared" si="108"/>
        <v>0</v>
      </c>
      <c r="B111" s="11" t="str">
        <f t="shared" si="109"/>
        <v>Dermatology14</v>
      </c>
      <c r="C111" s="402" t="str">
        <f t="shared" si="141"/>
        <v>Dermatology</v>
      </c>
      <c r="D111" s="86">
        <v>14</v>
      </c>
      <c r="E111" s="45" t="s">
        <v>33</v>
      </c>
      <c r="F111" s="48"/>
      <c r="G111" s="46"/>
      <c r="H111" s="46"/>
      <c r="I111" s="47"/>
      <c r="J111" s="367"/>
      <c r="K111" s="46"/>
      <c r="L111" s="46"/>
      <c r="M111" s="387"/>
      <c r="N111" s="48"/>
      <c r="O111" s="46"/>
      <c r="P111" s="46"/>
      <c r="Q111" s="47"/>
      <c r="R111" s="206"/>
      <c r="S111" s="166">
        <f>I111</f>
        <v>0</v>
      </c>
      <c r="T111" s="167">
        <f>M111</f>
        <v>0</v>
      </c>
      <c r="U111" s="168">
        <f>Q111</f>
        <v>0</v>
      </c>
    </row>
    <row r="112" spans="1:21" x14ac:dyDescent="0.2">
      <c r="A112" s="11">
        <f t="shared" si="108"/>
        <v>0</v>
      </c>
      <c r="B112" s="11" t="str">
        <f t="shared" si="109"/>
        <v>Dermatology15</v>
      </c>
      <c r="C112" s="402" t="str">
        <f t="shared" si="141"/>
        <v>Dermatology</v>
      </c>
      <c r="D112" s="154">
        <v>15</v>
      </c>
      <c r="E112" s="155" t="s">
        <v>275</v>
      </c>
      <c r="F112" s="373" t="e">
        <f>VLOOKUP(CONCATENATE($A112,$C112),'[1]NOP Board spclty milstns MNTH'!$D$2:$AJ$386,F$9,FALSE)</f>
        <v>#N/A</v>
      </c>
      <c r="G112" s="346" t="e">
        <f>VLOOKUP(CONCATENATE($A112,$C112),'[1]NOP Board spclty milstns MNTH'!$D$2:$AJ$386,G$9,FALSE)</f>
        <v>#N/A</v>
      </c>
      <c r="H112" s="347" t="e">
        <f>VLOOKUP(CONCATENATE($A112,$C112),'[1]NOP Board spclty milstns MNTH'!$D$2:$AJ$386,H$9,FALSE)</f>
        <v>#N/A</v>
      </c>
      <c r="I112" s="374" t="e">
        <f>VLOOKUP(CONCATENATE($A112,$C112),'[1]NOP Board spclty milstns MNTH'!$D$2:$AJ$386,I$9,FALSE)</f>
        <v>#N/A</v>
      </c>
      <c r="J112" s="348" t="e">
        <f>VLOOKUP(CONCATENATE($A112,$C112),'[1]NOP Board spclty milstns MNTH'!$D$2:$AJ$386,J$9,FALSE)</f>
        <v>#N/A</v>
      </c>
      <c r="K112" s="349" t="e">
        <f>VLOOKUP(CONCATENATE($A112,$C112),'[1]NOP Board spclty milstns MNTH'!$D$2:$AJ$386,K$9,FALSE)</f>
        <v>#N/A</v>
      </c>
      <c r="L112" s="346" t="e">
        <f>VLOOKUP(CONCATENATE($A112,$C112),'[1]NOP Board spclty milstns MNTH'!$D$2:$AJ$386,L$9,FALSE)</f>
        <v>#N/A</v>
      </c>
      <c r="M112" s="348" t="e">
        <f>VLOOKUP(CONCATENATE($A112,$C112),'[1]NOP Board spclty milstns MNTH'!$D$2:$AJ$386,M$9,FALSE)</f>
        <v>#N/A</v>
      </c>
      <c r="N112" s="405" t="s">
        <v>16</v>
      </c>
      <c r="O112" s="406" t="s">
        <v>16</v>
      </c>
      <c r="P112" s="407" t="s">
        <v>16</v>
      </c>
      <c r="Q112" s="408" t="s">
        <v>16</v>
      </c>
      <c r="R112" s="206"/>
      <c r="S112" s="166" t="e">
        <f>I112</f>
        <v>#N/A</v>
      </c>
      <c r="T112" s="167" t="e">
        <f>M112</f>
        <v>#N/A</v>
      </c>
      <c r="U112" s="168" t="str">
        <f>Q112</f>
        <v>-</v>
      </c>
    </row>
    <row r="113" spans="1:21" x14ac:dyDescent="0.2">
      <c r="A113" s="11">
        <f t="shared" si="108"/>
        <v>0</v>
      </c>
      <c r="B113" s="11" t="str">
        <f t="shared" si="109"/>
        <v>Dermatology16</v>
      </c>
      <c r="C113" s="402" t="str">
        <f t="shared" si="141"/>
        <v>Dermatology</v>
      </c>
      <c r="D113" s="85">
        <v>16</v>
      </c>
      <c r="E113" s="14" t="s">
        <v>34</v>
      </c>
      <c r="F113" s="376"/>
      <c r="G113" s="350"/>
      <c r="H113" s="350"/>
      <c r="I113" s="377"/>
      <c r="J113" s="368"/>
      <c r="K113" s="350"/>
      <c r="L113" s="350"/>
      <c r="M113" s="388"/>
      <c r="N113" s="376"/>
      <c r="O113" s="350"/>
      <c r="P113" s="350"/>
      <c r="Q113" s="377"/>
      <c r="R113" s="206"/>
      <c r="S113" s="162"/>
      <c r="T113" s="163"/>
      <c r="U113" s="165"/>
    </row>
    <row r="114" spans="1:21" x14ac:dyDescent="0.2">
      <c r="A114" s="11">
        <f t="shared" si="108"/>
        <v>0</v>
      </c>
      <c r="B114" s="11" t="str">
        <f t="shared" si="109"/>
        <v xml:space="preserve">Dermatology </v>
      </c>
      <c r="C114" s="402" t="str">
        <f t="shared" si="141"/>
        <v>Dermatology</v>
      </c>
      <c r="D114" s="84" t="s">
        <v>100</v>
      </c>
      <c r="E114" s="21" t="s">
        <v>57</v>
      </c>
      <c r="F114" s="23"/>
      <c r="G114" s="24"/>
      <c r="H114" s="24"/>
      <c r="I114" s="25"/>
      <c r="J114" s="24"/>
      <c r="K114" s="24"/>
      <c r="L114" s="24"/>
      <c r="M114" s="24"/>
      <c r="N114" s="23"/>
      <c r="O114" s="24"/>
      <c r="P114" s="24"/>
      <c r="Q114" s="25"/>
      <c r="R114" s="201"/>
      <c r="S114" s="23"/>
      <c r="T114" s="24"/>
      <c r="U114" s="107"/>
    </row>
    <row r="115" spans="1:21" x14ac:dyDescent="0.2">
      <c r="A115" s="11">
        <f t="shared" si="108"/>
        <v>0</v>
      </c>
      <c r="B115" s="11" t="str">
        <f t="shared" si="109"/>
        <v>Dermatology17</v>
      </c>
      <c r="C115" s="402" t="str">
        <f t="shared" si="141"/>
        <v>Dermatology</v>
      </c>
      <c r="D115" s="345">
        <v>17</v>
      </c>
      <c r="E115" s="44" t="s">
        <v>29</v>
      </c>
      <c r="F115" s="49">
        <v>0</v>
      </c>
      <c r="G115" s="50">
        <v>0</v>
      </c>
      <c r="H115" s="50">
        <v>0</v>
      </c>
      <c r="I115" s="51">
        <v>0</v>
      </c>
      <c r="J115" s="369">
        <v>0</v>
      </c>
      <c r="K115" s="50">
        <v>0</v>
      </c>
      <c r="L115" s="50">
        <v>0</v>
      </c>
      <c r="M115" s="389">
        <v>0</v>
      </c>
      <c r="N115" s="49">
        <v>0</v>
      </c>
      <c r="O115" s="50">
        <v>0</v>
      </c>
      <c r="P115" s="50">
        <v>0</v>
      </c>
      <c r="Q115" s="51">
        <v>0</v>
      </c>
      <c r="R115" s="201"/>
      <c r="S115" s="27"/>
      <c r="T115" s="28"/>
      <c r="U115" s="116"/>
    </row>
    <row r="116" spans="1:21" ht="13.5" thickBot="1" x14ac:dyDescent="0.25">
      <c r="A116" s="11">
        <f t="shared" si="108"/>
        <v>0</v>
      </c>
      <c r="B116" s="11" t="str">
        <f t="shared" si="109"/>
        <v>Dermatology18</v>
      </c>
      <c r="C116" s="402" t="str">
        <f t="shared" si="141"/>
        <v>Dermatology</v>
      </c>
      <c r="D116" s="170">
        <v>18</v>
      </c>
      <c r="E116" s="171" t="s">
        <v>37</v>
      </c>
      <c r="F116" s="166">
        <f t="shared" ref="F116:Q116" si="190">F115*F104</f>
        <v>0</v>
      </c>
      <c r="G116" s="167">
        <f t="shared" si="190"/>
        <v>0</v>
      </c>
      <c r="H116" s="167">
        <f t="shared" si="190"/>
        <v>0</v>
      </c>
      <c r="I116" s="169">
        <f t="shared" si="190"/>
        <v>0</v>
      </c>
      <c r="J116" s="363">
        <f t="shared" si="190"/>
        <v>0</v>
      </c>
      <c r="K116" s="167">
        <f t="shared" si="190"/>
        <v>0</v>
      </c>
      <c r="L116" s="167">
        <f t="shared" si="190"/>
        <v>0</v>
      </c>
      <c r="M116" s="383">
        <f t="shared" si="190"/>
        <v>0</v>
      </c>
      <c r="N116" s="166">
        <f t="shared" si="190"/>
        <v>0</v>
      </c>
      <c r="O116" s="167">
        <f t="shared" si="190"/>
        <v>0</v>
      </c>
      <c r="P116" s="167">
        <f t="shared" si="190"/>
        <v>0</v>
      </c>
      <c r="Q116" s="169">
        <f t="shared" si="190"/>
        <v>0</v>
      </c>
      <c r="R116" s="203"/>
      <c r="S116" s="166">
        <f t="shared" ref="S116" si="191">SUM(F116:I116)</f>
        <v>0</v>
      </c>
      <c r="T116" s="167">
        <f t="shared" ref="T116" si="192">SUM(J116:M116)</f>
        <v>0</v>
      </c>
      <c r="U116" s="168">
        <f t="shared" ref="U116" si="193">SUM(N116:Q116)</f>
        <v>0</v>
      </c>
    </row>
    <row r="117" spans="1:21" ht="18.75" thickBot="1" x14ac:dyDescent="0.3">
      <c r="A117" s="11">
        <f t="shared" si="108"/>
        <v>0</v>
      </c>
      <c r="B117" s="11" t="str">
        <f t="shared" si="109"/>
        <v>Diabetes/EndocrinologyDiabetes/Endocrinology</v>
      </c>
      <c r="C117" s="401" t="str">
        <f>D117</f>
        <v>Diabetes/Endocrinology</v>
      </c>
      <c r="D117" s="68" t="s">
        <v>62</v>
      </c>
      <c r="E117" s="80"/>
      <c r="F117" s="375"/>
      <c r="G117" s="81"/>
      <c r="H117" s="81"/>
      <c r="I117" s="372"/>
      <c r="J117" s="81"/>
      <c r="K117" s="81"/>
      <c r="L117" s="81"/>
      <c r="M117" s="81"/>
      <c r="N117" s="391"/>
      <c r="O117" s="69"/>
      <c r="P117" s="69"/>
      <c r="Q117" s="392"/>
      <c r="R117" s="69"/>
      <c r="S117" s="391"/>
      <c r="T117" s="69"/>
      <c r="U117" s="82"/>
    </row>
    <row r="118" spans="1:21" x14ac:dyDescent="0.2">
      <c r="A118" s="11">
        <f t="shared" si="108"/>
        <v>0</v>
      </c>
      <c r="B118" s="11" t="str">
        <f t="shared" si="109"/>
        <v>Diabetes/Endocrinology1</v>
      </c>
      <c r="C118" s="402" t="str">
        <f>C117</f>
        <v>Diabetes/Endocrinology</v>
      </c>
      <c r="D118" s="84">
        <v>1</v>
      </c>
      <c r="E118" s="21" t="s">
        <v>55</v>
      </c>
      <c r="F118" s="198">
        <v>0</v>
      </c>
      <c r="G118" s="20"/>
      <c r="H118" s="20"/>
      <c r="I118" s="120"/>
      <c r="J118" s="13"/>
      <c r="K118" s="13"/>
      <c r="L118" s="13"/>
      <c r="M118" s="13"/>
      <c r="N118" s="128"/>
      <c r="O118" s="13"/>
      <c r="P118" s="13"/>
      <c r="Q118" s="129"/>
      <c r="R118" s="201"/>
      <c r="S118" s="119"/>
      <c r="T118" s="20"/>
      <c r="U118" s="121"/>
    </row>
    <row r="119" spans="1:21" x14ac:dyDescent="0.2">
      <c r="A119" s="11">
        <f t="shared" si="108"/>
        <v>0</v>
      </c>
      <c r="B119" s="11" t="str">
        <f t="shared" si="109"/>
        <v>Diabetes/Endocrinology2</v>
      </c>
      <c r="C119" s="402" t="str">
        <f t="shared" ref="C119:C142" si="194">C118</f>
        <v>Diabetes/Endocrinology</v>
      </c>
      <c r="D119" s="84">
        <v>2</v>
      </c>
      <c r="E119" s="21" t="s">
        <v>117</v>
      </c>
      <c r="F119" s="198">
        <v>0</v>
      </c>
      <c r="G119" s="20"/>
      <c r="H119" s="20"/>
      <c r="I119" s="120"/>
      <c r="J119" s="20"/>
      <c r="K119" s="20"/>
      <c r="L119" s="20"/>
      <c r="M119" s="20"/>
      <c r="N119" s="119"/>
      <c r="O119" s="20"/>
      <c r="P119" s="20"/>
      <c r="Q119" s="120"/>
      <c r="R119" s="201"/>
      <c r="S119" s="119"/>
      <c r="T119" s="20"/>
      <c r="U119" s="121"/>
    </row>
    <row r="120" spans="1:21" x14ac:dyDescent="0.2">
      <c r="A120" s="11">
        <f t="shared" si="108"/>
        <v>0</v>
      </c>
      <c r="B120" s="11" t="str">
        <f t="shared" si="109"/>
        <v>Diabetes/Endocrinology3</v>
      </c>
      <c r="C120" s="402" t="str">
        <f t="shared" si="194"/>
        <v>Diabetes/Endocrinology</v>
      </c>
      <c r="D120" s="84">
        <v>3</v>
      </c>
      <c r="E120" s="21" t="s">
        <v>118</v>
      </c>
      <c r="F120" s="198">
        <v>0</v>
      </c>
      <c r="G120" s="20"/>
      <c r="H120" s="20"/>
      <c r="I120" s="120"/>
      <c r="J120" s="20"/>
      <c r="K120" s="20"/>
      <c r="L120" s="20"/>
      <c r="M120" s="20"/>
      <c r="N120" s="119"/>
      <c r="O120" s="20"/>
      <c r="P120" s="20"/>
      <c r="Q120" s="120"/>
      <c r="R120" s="201"/>
      <c r="S120" s="119"/>
      <c r="T120" s="20"/>
      <c r="U120" s="121"/>
    </row>
    <row r="121" spans="1:21" x14ac:dyDescent="0.2">
      <c r="A121" s="11">
        <f t="shared" si="108"/>
        <v>0</v>
      </c>
      <c r="B121" s="11" t="str">
        <f t="shared" si="109"/>
        <v xml:space="preserve">Diabetes/Endocrinology </v>
      </c>
      <c r="C121" s="402" t="str">
        <f t="shared" si="194"/>
        <v>Diabetes/Endocrinology</v>
      </c>
      <c r="D121" s="88" t="s">
        <v>100</v>
      </c>
      <c r="E121" s="34"/>
      <c r="F121" s="119"/>
      <c r="G121" s="20"/>
      <c r="H121" s="20"/>
      <c r="I121" s="120"/>
      <c r="J121" s="52"/>
      <c r="K121" s="52"/>
      <c r="L121" s="52"/>
      <c r="M121" s="52"/>
      <c r="N121" s="130"/>
      <c r="O121" s="52"/>
      <c r="P121" s="52"/>
      <c r="Q121" s="131"/>
      <c r="R121" s="201"/>
      <c r="S121" s="119"/>
      <c r="T121" s="20"/>
      <c r="U121" s="121"/>
    </row>
    <row r="122" spans="1:21" x14ac:dyDescent="0.2">
      <c r="A122" s="11">
        <f t="shared" si="108"/>
        <v>0</v>
      </c>
      <c r="B122" s="11" t="str">
        <f t="shared" si="109"/>
        <v xml:space="preserve">Diabetes/Endocrinology </v>
      </c>
      <c r="C122" s="402" t="str">
        <f t="shared" si="194"/>
        <v>Diabetes/Endocrinology</v>
      </c>
      <c r="D122" s="84" t="s">
        <v>100</v>
      </c>
      <c r="E122" s="21" t="s">
        <v>36</v>
      </c>
      <c r="F122" s="23"/>
      <c r="G122" s="24"/>
      <c r="H122" s="24"/>
      <c r="I122" s="25"/>
      <c r="J122" s="24"/>
      <c r="K122" s="24"/>
      <c r="L122" s="24"/>
      <c r="M122" s="24"/>
      <c r="N122" s="23"/>
      <c r="O122" s="24"/>
      <c r="P122" s="24"/>
      <c r="Q122" s="25"/>
      <c r="R122" s="201"/>
      <c r="S122" s="23"/>
      <c r="T122" s="24"/>
      <c r="U122" s="107"/>
    </row>
    <row r="123" spans="1:21" x14ac:dyDescent="0.2">
      <c r="A123" s="11">
        <f t="shared" si="108"/>
        <v>0</v>
      </c>
      <c r="B123" s="11" t="str">
        <f t="shared" si="109"/>
        <v>Diabetes/Endocrinology4</v>
      </c>
      <c r="C123" s="402" t="str">
        <f t="shared" si="194"/>
        <v>Diabetes/Endocrinology</v>
      </c>
      <c r="D123" s="86">
        <v>4</v>
      </c>
      <c r="E123" s="26" t="s">
        <v>15</v>
      </c>
      <c r="F123" s="27"/>
      <c r="G123" s="28"/>
      <c r="H123" s="28"/>
      <c r="I123" s="29"/>
      <c r="J123" s="365"/>
      <c r="K123" s="28"/>
      <c r="L123" s="28"/>
      <c r="M123" s="385"/>
      <c r="N123" s="27"/>
      <c r="O123" s="28"/>
      <c r="P123" s="28"/>
      <c r="Q123" s="29"/>
      <c r="R123" s="201"/>
      <c r="S123" s="181">
        <f>SUM(F123:I123)</f>
        <v>0</v>
      </c>
      <c r="T123" s="182">
        <f>SUM(J123:M123)</f>
        <v>0</v>
      </c>
      <c r="U123" s="183">
        <f>SUM(N123:Q123)</f>
        <v>0</v>
      </c>
    </row>
    <row r="124" spans="1:21" x14ac:dyDescent="0.2">
      <c r="A124" s="11">
        <f t="shared" si="108"/>
        <v>0</v>
      </c>
      <c r="B124" s="11" t="str">
        <f t="shared" si="109"/>
        <v>Diabetes/Endocrinology5</v>
      </c>
      <c r="C124" s="402" t="str">
        <f t="shared" si="194"/>
        <v>Diabetes/Endocrinology</v>
      </c>
      <c r="D124" s="87">
        <v>5</v>
      </c>
      <c r="E124" s="30" t="s">
        <v>14</v>
      </c>
      <c r="F124" s="31"/>
      <c r="G124" s="32"/>
      <c r="H124" s="32"/>
      <c r="I124" s="33"/>
      <c r="J124" s="366"/>
      <c r="K124" s="32"/>
      <c r="L124" s="32"/>
      <c r="M124" s="386"/>
      <c r="N124" s="31"/>
      <c r="O124" s="32"/>
      <c r="P124" s="32"/>
      <c r="Q124" s="33"/>
      <c r="R124" s="201"/>
      <c r="S124" s="166">
        <f t="shared" ref="S124" si="195">SUM(F124:I124)</f>
        <v>0</v>
      </c>
      <c r="T124" s="167">
        <f t="shared" ref="T124" si="196">SUM(J124:M124)</f>
        <v>0</v>
      </c>
      <c r="U124" s="168">
        <f t="shared" ref="U124" si="197">SUM(N124:Q124)</f>
        <v>0</v>
      </c>
    </row>
    <row r="125" spans="1:21" x14ac:dyDescent="0.2">
      <c r="A125" s="11">
        <f t="shared" si="108"/>
        <v>0</v>
      </c>
      <c r="B125" s="11" t="str">
        <f t="shared" si="109"/>
        <v>Diabetes/Endocrinology6</v>
      </c>
      <c r="C125" s="402" t="str">
        <f t="shared" si="194"/>
        <v>Diabetes/Endocrinology</v>
      </c>
      <c r="D125" s="84">
        <v>6</v>
      </c>
      <c r="E125" s="21" t="s">
        <v>18</v>
      </c>
      <c r="F125" s="62">
        <f>F123-F124</f>
        <v>0</v>
      </c>
      <c r="G125" s="63">
        <f t="shared" ref="G125" si="198">G123-G124</f>
        <v>0</v>
      </c>
      <c r="H125" s="63">
        <f t="shared" ref="H125" si="199">H123-H124</f>
        <v>0</v>
      </c>
      <c r="I125" s="64">
        <f t="shared" ref="I125" si="200">I123-I124</f>
        <v>0</v>
      </c>
      <c r="J125" s="361">
        <f t="shared" ref="J125" si="201">J123-J124</f>
        <v>0</v>
      </c>
      <c r="K125" s="63">
        <f t="shared" ref="K125" si="202">K123-K124</f>
        <v>0</v>
      </c>
      <c r="L125" s="63">
        <f t="shared" ref="L125" si="203">L123-L124</f>
        <v>0</v>
      </c>
      <c r="M125" s="381">
        <f t="shared" ref="M125" si="204">M123-M124</f>
        <v>0</v>
      </c>
      <c r="N125" s="62">
        <f t="shared" ref="N125" si="205">N123-N124</f>
        <v>0</v>
      </c>
      <c r="O125" s="63">
        <f t="shared" ref="O125" si="206">O123-O124</f>
        <v>0</v>
      </c>
      <c r="P125" s="63">
        <f t="shared" ref="P125" si="207">P123-P124</f>
        <v>0</v>
      </c>
      <c r="Q125" s="64">
        <f t="shared" ref="Q125" si="208">Q123-Q124</f>
        <v>0</v>
      </c>
      <c r="R125" s="203"/>
      <c r="S125" s="395">
        <f t="shared" ref="S125" si="209">S123-S124</f>
        <v>0</v>
      </c>
      <c r="T125" s="351">
        <f t="shared" ref="T125" si="210">T123-T124</f>
        <v>0</v>
      </c>
      <c r="U125" s="396">
        <f t="shared" ref="U125" si="211">U123-U124</f>
        <v>0</v>
      </c>
    </row>
    <row r="126" spans="1:21" x14ac:dyDescent="0.2">
      <c r="A126" s="11">
        <f t="shared" si="108"/>
        <v>0</v>
      </c>
      <c r="B126" s="11" t="str">
        <f t="shared" si="109"/>
        <v xml:space="preserve">Diabetes/Endocrinology </v>
      </c>
      <c r="C126" s="402" t="str">
        <f t="shared" si="194"/>
        <v>Diabetes/Endocrinology</v>
      </c>
      <c r="D126" s="88" t="s">
        <v>100</v>
      </c>
      <c r="E126" s="34"/>
      <c r="F126" s="35"/>
      <c r="G126" s="36"/>
      <c r="H126" s="36"/>
      <c r="I126" s="37"/>
      <c r="J126" s="39"/>
      <c r="K126" s="39"/>
      <c r="L126" s="39"/>
      <c r="M126" s="39"/>
      <c r="N126" s="38"/>
      <c r="O126" s="39"/>
      <c r="P126" s="39"/>
      <c r="Q126" s="40"/>
      <c r="R126" s="201"/>
      <c r="S126" s="38"/>
      <c r="T126" s="39"/>
      <c r="U126" s="108"/>
    </row>
    <row r="127" spans="1:21" x14ac:dyDescent="0.2">
      <c r="A127" s="11">
        <f t="shared" si="108"/>
        <v>0</v>
      </c>
      <c r="B127" s="11" t="str">
        <f t="shared" si="109"/>
        <v xml:space="preserve">Diabetes/Endocrinology </v>
      </c>
      <c r="C127" s="402" t="str">
        <f t="shared" si="194"/>
        <v>Diabetes/Endocrinology</v>
      </c>
      <c r="D127" s="84" t="s">
        <v>100</v>
      </c>
      <c r="E127" s="21" t="s">
        <v>32</v>
      </c>
      <c r="F127" s="23"/>
      <c r="G127" s="24"/>
      <c r="H127" s="24"/>
      <c r="I127" s="25"/>
      <c r="J127" s="24"/>
      <c r="K127" s="24"/>
      <c r="L127" s="24"/>
      <c r="M127" s="24"/>
      <c r="N127" s="23"/>
      <c r="O127" s="24"/>
      <c r="P127" s="24"/>
      <c r="Q127" s="25"/>
      <c r="R127" s="201"/>
      <c r="S127" s="23"/>
      <c r="T127" s="24"/>
      <c r="U127" s="107"/>
    </row>
    <row r="128" spans="1:21" x14ac:dyDescent="0.2">
      <c r="A128" s="11">
        <f t="shared" si="108"/>
        <v>0</v>
      </c>
      <c r="B128" s="11" t="str">
        <f t="shared" si="109"/>
        <v>Diabetes/Endocrinology7</v>
      </c>
      <c r="C128" s="402" t="str">
        <f t="shared" si="194"/>
        <v>Diabetes/Endocrinology</v>
      </c>
      <c r="D128" s="86">
        <v>7</v>
      </c>
      <c r="E128" s="26" t="s">
        <v>49</v>
      </c>
      <c r="F128" s="27"/>
      <c r="G128" s="28"/>
      <c r="H128" s="28"/>
      <c r="I128" s="29"/>
      <c r="J128" s="365"/>
      <c r="K128" s="28"/>
      <c r="L128" s="28"/>
      <c r="M128" s="385"/>
      <c r="N128" s="27"/>
      <c r="O128" s="28"/>
      <c r="P128" s="28"/>
      <c r="Q128" s="29"/>
      <c r="R128" s="206"/>
      <c r="S128" s="156">
        <f>SUM(F128:I128)</f>
        <v>0</v>
      </c>
      <c r="T128" s="157">
        <f>SUM(J128:M128)</f>
        <v>0</v>
      </c>
      <c r="U128" s="160">
        <f>SUM(N128:Q128)</f>
        <v>0</v>
      </c>
    </row>
    <row r="129" spans="1:21" x14ac:dyDescent="0.2">
      <c r="A129" s="11">
        <f t="shared" si="108"/>
        <v>0</v>
      </c>
      <c r="B129" s="11" t="str">
        <f t="shared" si="109"/>
        <v>Diabetes/Endocrinology8</v>
      </c>
      <c r="C129" s="402" t="str">
        <f t="shared" si="194"/>
        <v>Diabetes/Endocrinology</v>
      </c>
      <c r="D129" s="86">
        <v>8</v>
      </c>
      <c r="E129" s="30" t="s">
        <v>56</v>
      </c>
      <c r="F129" s="31"/>
      <c r="G129" s="32"/>
      <c r="H129" s="32"/>
      <c r="I129" s="33"/>
      <c r="J129" s="366"/>
      <c r="K129" s="32"/>
      <c r="L129" s="32"/>
      <c r="M129" s="386"/>
      <c r="N129" s="31"/>
      <c r="O129" s="32"/>
      <c r="P129" s="32"/>
      <c r="Q129" s="33"/>
      <c r="R129" s="206"/>
      <c r="S129" s="162">
        <f t="shared" ref="S129:S130" si="212">SUM(F129:I129)</f>
        <v>0</v>
      </c>
      <c r="T129" s="163">
        <f t="shared" ref="T129:T130" si="213">SUM(J129:M129)</f>
        <v>0</v>
      </c>
      <c r="U129" s="165">
        <f t="shared" ref="U129:U130" si="214">SUM(N129:Q129)</f>
        <v>0</v>
      </c>
    </row>
    <row r="130" spans="1:21" x14ac:dyDescent="0.2">
      <c r="A130" s="11">
        <f t="shared" si="108"/>
        <v>0</v>
      </c>
      <c r="B130" s="11" t="str">
        <f t="shared" si="109"/>
        <v>Diabetes/Endocrinology9</v>
      </c>
      <c r="C130" s="402" t="str">
        <f t="shared" si="194"/>
        <v>Diabetes/Endocrinology</v>
      </c>
      <c r="D130" s="84">
        <v>9</v>
      </c>
      <c r="E130" s="21" t="s">
        <v>35</v>
      </c>
      <c r="F130" s="62">
        <f t="shared" ref="F130:Q130" si="215">SUM(F128:F129)</f>
        <v>0</v>
      </c>
      <c r="G130" s="63">
        <f t="shared" si="215"/>
        <v>0</v>
      </c>
      <c r="H130" s="63">
        <f t="shared" si="215"/>
        <v>0</v>
      </c>
      <c r="I130" s="64">
        <f t="shared" si="215"/>
        <v>0</v>
      </c>
      <c r="J130" s="361">
        <f t="shared" si="215"/>
        <v>0</v>
      </c>
      <c r="K130" s="63">
        <f t="shared" si="215"/>
        <v>0</v>
      </c>
      <c r="L130" s="63">
        <f t="shared" si="215"/>
        <v>0</v>
      </c>
      <c r="M130" s="381">
        <f t="shared" si="215"/>
        <v>0</v>
      </c>
      <c r="N130" s="62">
        <f t="shared" si="215"/>
        <v>0</v>
      </c>
      <c r="O130" s="63">
        <f t="shared" si="215"/>
        <v>0</v>
      </c>
      <c r="P130" s="63">
        <f t="shared" si="215"/>
        <v>0</v>
      </c>
      <c r="Q130" s="64">
        <f t="shared" si="215"/>
        <v>0</v>
      </c>
      <c r="R130" s="203"/>
      <c r="S130" s="62">
        <f t="shared" si="212"/>
        <v>0</v>
      </c>
      <c r="T130" s="63">
        <f t="shared" si="213"/>
        <v>0</v>
      </c>
      <c r="U130" s="103">
        <f t="shared" si="214"/>
        <v>0</v>
      </c>
    </row>
    <row r="131" spans="1:21" x14ac:dyDescent="0.2">
      <c r="A131" s="11">
        <f t="shared" si="108"/>
        <v>0</v>
      </c>
      <c r="B131" s="11" t="str">
        <f t="shared" si="109"/>
        <v xml:space="preserve">Diabetes/Endocrinology </v>
      </c>
      <c r="C131" s="402" t="str">
        <f t="shared" si="194"/>
        <v>Diabetes/Endocrinology</v>
      </c>
      <c r="D131" s="89" t="s">
        <v>100</v>
      </c>
      <c r="E131" s="43"/>
      <c r="F131" s="38"/>
      <c r="G131" s="39"/>
      <c r="H131" s="39"/>
      <c r="I131" s="40"/>
      <c r="J131" s="39"/>
      <c r="K131" s="39"/>
      <c r="L131" s="39"/>
      <c r="M131" s="39"/>
      <c r="N131" s="38"/>
      <c r="O131" s="39"/>
      <c r="P131" s="39"/>
      <c r="Q131" s="40"/>
      <c r="R131" s="206"/>
      <c r="S131" s="38"/>
      <c r="T131" s="39"/>
      <c r="U131" s="108"/>
    </row>
    <row r="132" spans="1:21" x14ac:dyDescent="0.2">
      <c r="A132" s="11">
        <f t="shared" si="108"/>
        <v>0</v>
      </c>
      <c r="B132" s="11" t="str">
        <f t="shared" si="109"/>
        <v xml:space="preserve">Diabetes/Endocrinology </v>
      </c>
      <c r="C132" s="402" t="str">
        <f t="shared" si="194"/>
        <v>Diabetes/Endocrinology</v>
      </c>
      <c r="D132" s="84" t="s">
        <v>100</v>
      </c>
      <c r="E132" s="21" t="s">
        <v>27</v>
      </c>
      <c r="F132" s="23"/>
      <c r="G132" s="24"/>
      <c r="H132" s="24"/>
      <c r="I132" s="25"/>
      <c r="J132" s="24"/>
      <c r="K132" s="24"/>
      <c r="L132" s="24"/>
      <c r="M132" s="24"/>
      <c r="N132" s="23"/>
      <c r="O132" s="24"/>
      <c r="P132" s="24"/>
      <c r="Q132" s="25"/>
      <c r="R132" s="206"/>
      <c r="S132" s="23"/>
      <c r="T132" s="24"/>
      <c r="U132" s="107"/>
    </row>
    <row r="133" spans="1:21" x14ac:dyDescent="0.2">
      <c r="A133" s="11">
        <f t="shared" si="108"/>
        <v>0</v>
      </c>
      <c r="B133" s="11" t="str">
        <f t="shared" si="109"/>
        <v>Diabetes/Endocrinology10</v>
      </c>
      <c r="C133" s="402" t="str">
        <f t="shared" si="194"/>
        <v>Diabetes/Endocrinology</v>
      </c>
      <c r="D133" s="154">
        <v>10</v>
      </c>
      <c r="E133" s="155" t="s">
        <v>133</v>
      </c>
      <c r="F133" s="156">
        <f>F125-F128</f>
        <v>0</v>
      </c>
      <c r="G133" s="157">
        <f t="shared" ref="G133:Q133" si="216">G125-G128</f>
        <v>0</v>
      </c>
      <c r="H133" s="157">
        <f t="shared" si="216"/>
        <v>0</v>
      </c>
      <c r="I133" s="158">
        <f t="shared" si="216"/>
        <v>0</v>
      </c>
      <c r="J133" s="352">
        <f t="shared" si="216"/>
        <v>0</v>
      </c>
      <c r="K133" s="157">
        <f t="shared" si="216"/>
        <v>0</v>
      </c>
      <c r="L133" s="157">
        <f t="shared" si="216"/>
        <v>0</v>
      </c>
      <c r="M133" s="380">
        <f t="shared" si="216"/>
        <v>0</v>
      </c>
      <c r="N133" s="156">
        <f t="shared" si="216"/>
        <v>0</v>
      </c>
      <c r="O133" s="157">
        <f t="shared" si="216"/>
        <v>0</v>
      </c>
      <c r="P133" s="157">
        <f t="shared" si="216"/>
        <v>0</v>
      </c>
      <c r="Q133" s="158">
        <f t="shared" si="216"/>
        <v>0</v>
      </c>
      <c r="R133" s="204"/>
      <c r="S133" s="353">
        <f t="shared" ref="S133:U133" si="217">S125-S128</f>
        <v>0</v>
      </c>
      <c r="T133" s="352">
        <f t="shared" si="217"/>
        <v>0</v>
      </c>
      <c r="U133" s="160">
        <f t="shared" si="217"/>
        <v>0</v>
      </c>
    </row>
    <row r="134" spans="1:21" x14ac:dyDescent="0.2">
      <c r="A134" s="11">
        <f t="shared" si="108"/>
        <v>0</v>
      </c>
      <c r="B134" s="11" t="str">
        <f t="shared" si="109"/>
        <v>Diabetes/Endocrinology11</v>
      </c>
      <c r="C134" s="402" t="str">
        <f t="shared" si="194"/>
        <v>Diabetes/Endocrinology</v>
      </c>
      <c r="D134" s="154">
        <v>11</v>
      </c>
      <c r="E134" s="155" t="s">
        <v>134</v>
      </c>
      <c r="F134" s="162">
        <f t="shared" ref="F134:U134" si="218">F125-F130</f>
        <v>0</v>
      </c>
      <c r="G134" s="163">
        <f t="shared" si="218"/>
        <v>0</v>
      </c>
      <c r="H134" s="163">
        <f t="shared" si="218"/>
        <v>0</v>
      </c>
      <c r="I134" s="164">
        <f t="shared" si="218"/>
        <v>0</v>
      </c>
      <c r="J134" s="362">
        <f t="shared" si="218"/>
        <v>0</v>
      </c>
      <c r="K134" s="163">
        <f t="shared" si="218"/>
        <v>0</v>
      </c>
      <c r="L134" s="163">
        <f t="shared" si="218"/>
        <v>0</v>
      </c>
      <c r="M134" s="382">
        <f t="shared" si="218"/>
        <v>0</v>
      </c>
      <c r="N134" s="162">
        <f t="shared" si="218"/>
        <v>0</v>
      </c>
      <c r="O134" s="163">
        <f t="shared" si="218"/>
        <v>0</v>
      </c>
      <c r="P134" s="163">
        <f t="shared" si="218"/>
        <v>0</v>
      </c>
      <c r="Q134" s="164">
        <f t="shared" si="218"/>
        <v>0</v>
      </c>
      <c r="R134" s="204">
        <f t="shared" si="218"/>
        <v>0</v>
      </c>
      <c r="S134" s="156">
        <f t="shared" si="218"/>
        <v>0</v>
      </c>
      <c r="T134" s="163">
        <f t="shared" si="218"/>
        <v>0</v>
      </c>
      <c r="U134" s="165">
        <f t="shared" si="218"/>
        <v>0</v>
      </c>
    </row>
    <row r="135" spans="1:21" x14ac:dyDescent="0.2">
      <c r="A135" s="11">
        <f t="shared" si="108"/>
        <v>0</v>
      </c>
      <c r="B135" s="11" t="str">
        <f t="shared" si="109"/>
        <v>Diabetes/Endocrinology12</v>
      </c>
      <c r="C135" s="402" t="str">
        <f t="shared" si="194"/>
        <v>Diabetes/Endocrinology</v>
      </c>
      <c r="D135" s="154">
        <v>12</v>
      </c>
      <c r="E135" s="161" t="s">
        <v>30</v>
      </c>
      <c r="F135" s="173">
        <f>F120+F134</f>
        <v>0</v>
      </c>
      <c r="G135" s="167">
        <f>F135+G134</f>
        <v>0</v>
      </c>
      <c r="H135" s="167">
        <f t="shared" ref="H135" si="219">G135+H134</f>
        <v>0</v>
      </c>
      <c r="I135" s="169">
        <f t="shared" ref="I135" si="220">H135+I134</f>
        <v>0</v>
      </c>
      <c r="J135" s="363">
        <f t="shared" ref="J135" si="221">I135+J134</f>
        <v>0</v>
      </c>
      <c r="K135" s="167">
        <f t="shared" ref="K135" si="222">J135+K134</f>
        <v>0</v>
      </c>
      <c r="L135" s="167">
        <f t="shared" ref="L135" si="223">K135+L134</f>
        <v>0</v>
      </c>
      <c r="M135" s="383">
        <f t="shared" ref="M135" si="224">L135+M134</f>
        <v>0</v>
      </c>
      <c r="N135" s="166">
        <f t="shared" ref="N135" si="225">M135+N134</f>
        <v>0</v>
      </c>
      <c r="O135" s="167">
        <f t="shared" ref="O135" si="226">N135+O134</f>
        <v>0</v>
      </c>
      <c r="P135" s="167">
        <f t="shared" ref="P135" si="227">O135+P134</f>
        <v>0</v>
      </c>
      <c r="Q135" s="169">
        <f t="shared" ref="Q135" si="228">P135+Q134</f>
        <v>0</v>
      </c>
      <c r="R135" s="204"/>
      <c r="S135" s="166">
        <f>I135</f>
        <v>0</v>
      </c>
      <c r="T135" s="167">
        <f>M135</f>
        <v>0</v>
      </c>
      <c r="U135" s="168">
        <f>Q135</f>
        <v>0</v>
      </c>
    </row>
    <row r="136" spans="1:21" x14ac:dyDescent="0.2">
      <c r="A136" s="11">
        <f t="shared" si="108"/>
        <v>0</v>
      </c>
      <c r="B136" s="11" t="str">
        <f t="shared" si="109"/>
        <v>Diabetes/Endocrinology13</v>
      </c>
      <c r="C136" s="402" t="str">
        <f t="shared" si="194"/>
        <v>Diabetes/Endocrinology</v>
      </c>
      <c r="D136" s="154">
        <v>13</v>
      </c>
      <c r="E136" s="155" t="s">
        <v>28</v>
      </c>
      <c r="F136" s="166" t="e">
        <f>F135/(F130/13)</f>
        <v>#DIV/0!</v>
      </c>
      <c r="G136" s="167" t="e">
        <f t="shared" ref="G136" si="229">G135/(G130/13)</f>
        <v>#DIV/0!</v>
      </c>
      <c r="H136" s="167" t="e">
        <f t="shared" ref="H136" si="230">H135/(H130/13)</f>
        <v>#DIV/0!</v>
      </c>
      <c r="I136" s="169" t="e">
        <f t="shared" ref="I136" si="231">I135/(I130/13)</f>
        <v>#DIV/0!</v>
      </c>
      <c r="J136" s="363" t="e">
        <f t="shared" ref="J136" si="232">J135/(J130/13)</f>
        <v>#DIV/0!</v>
      </c>
      <c r="K136" s="167" t="e">
        <f t="shared" ref="K136" si="233">K135/(K130/13)</f>
        <v>#DIV/0!</v>
      </c>
      <c r="L136" s="167" t="e">
        <f t="shared" ref="L136" si="234">L135/(L130/13)</f>
        <v>#DIV/0!</v>
      </c>
      <c r="M136" s="383" t="e">
        <f t="shared" ref="M136" si="235">M135/(M130/13)</f>
        <v>#DIV/0!</v>
      </c>
      <c r="N136" s="166" t="e">
        <f t="shared" ref="N136" si="236">N135/(N130/13)</f>
        <v>#DIV/0!</v>
      </c>
      <c r="O136" s="167" t="e">
        <f t="shared" ref="O136" si="237">O135/(O130/13)</f>
        <v>#DIV/0!</v>
      </c>
      <c r="P136" s="167" t="e">
        <f t="shared" ref="P136" si="238">P135/(P130/13)</f>
        <v>#DIV/0!</v>
      </c>
      <c r="Q136" s="169" t="e">
        <f t="shared" ref="Q136" si="239">Q135/(Q130/13)</f>
        <v>#DIV/0!</v>
      </c>
      <c r="R136" s="204"/>
      <c r="S136" s="166" t="e">
        <f t="shared" ref="S136" si="240">I136</f>
        <v>#DIV/0!</v>
      </c>
      <c r="T136" s="167" t="e">
        <f t="shared" ref="T136" si="241">M136</f>
        <v>#DIV/0!</v>
      </c>
      <c r="U136" s="168" t="e">
        <f t="shared" ref="U136" si="242">Q136</f>
        <v>#DIV/0!</v>
      </c>
    </row>
    <row r="137" spans="1:21" x14ac:dyDescent="0.2">
      <c r="A137" s="11">
        <f t="shared" si="108"/>
        <v>0</v>
      </c>
      <c r="B137" s="11" t="str">
        <f t="shared" si="109"/>
        <v>Diabetes/Endocrinology14</v>
      </c>
      <c r="C137" s="402" t="str">
        <f t="shared" si="194"/>
        <v>Diabetes/Endocrinology</v>
      </c>
      <c r="D137" s="86">
        <v>14</v>
      </c>
      <c r="E137" s="45" t="s">
        <v>33</v>
      </c>
      <c r="F137" s="48"/>
      <c r="G137" s="46"/>
      <c r="H137" s="46"/>
      <c r="I137" s="47"/>
      <c r="J137" s="367"/>
      <c r="K137" s="46"/>
      <c r="L137" s="46"/>
      <c r="M137" s="387"/>
      <c r="N137" s="48"/>
      <c r="O137" s="46"/>
      <c r="P137" s="46"/>
      <c r="Q137" s="47"/>
      <c r="R137" s="206"/>
      <c r="S137" s="166">
        <f>I137</f>
        <v>0</v>
      </c>
      <c r="T137" s="167">
        <f>M137</f>
        <v>0</v>
      </c>
      <c r="U137" s="168">
        <f>Q137</f>
        <v>0</v>
      </c>
    </row>
    <row r="138" spans="1:21" x14ac:dyDescent="0.2">
      <c r="A138" s="11">
        <f t="shared" si="108"/>
        <v>0</v>
      </c>
      <c r="B138" s="11" t="str">
        <f t="shared" si="109"/>
        <v>Diabetes/Endocrinology15</v>
      </c>
      <c r="C138" s="402" t="str">
        <f t="shared" si="194"/>
        <v>Diabetes/Endocrinology</v>
      </c>
      <c r="D138" s="154">
        <v>15</v>
      </c>
      <c r="E138" s="155" t="s">
        <v>275</v>
      </c>
      <c r="F138" s="373" t="e">
        <f>VLOOKUP(CONCATENATE($A138,$C138),'[1]NOP Board spclty milstns MNTH'!$D$2:$AJ$386,F$9,FALSE)</f>
        <v>#N/A</v>
      </c>
      <c r="G138" s="346" t="e">
        <f>VLOOKUP(CONCATENATE($A138,$C138),'[1]NOP Board spclty milstns MNTH'!$D$2:$AJ$386,G$9,FALSE)</f>
        <v>#N/A</v>
      </c>
      <c r="H138" s="347" t="e">
        <f>VLOOKUP(CONCATENATE($A138,$C138),'[1]NOP Board spclty milstns MNTH'!$D$2:$AJ$386,H$9,FALSE)</f>
        <v>#N/A</v>
      </c>
      <c r="I138" s="374" t="e">
        <f>VLOOKUP(CONCATENATE($A138,$C138),'[1]NOP Board spclty milstns MNTH'!$D$2:$AJ$386,I$9,FALSE)</f>
        <v>#N/A</v>
      </c>
      <c r="J138" s="348" t="e">
        <f>VLOOKUP(CONCATENATE($A138,$C138),'[1]NOP Board spclty milstns MNTH'!$D$2:$AJ$386,J$9,FALSE)</f>
        <v>#N/A</v>
      </c>
      <c r="K138" s="349" t="e">
        <f>VLOOKUP(CONCATENATE($A138,$C138),'[1]NOP Board spclty milstns MNTH'!$D$2:$AJ$386,K$9,FALSE)</f>
        <v>#N/A</v>
      </c>
      <c r="L138" s="346" t="e">
        <f>VLOOKUP(CONCATENATE($A138,$C138),'[1]NOP Board spclty milstns MNTH'!$D$2:$AJ$386,L$9,FALSE)</f>
        <v>#N/A</v>
      </c>
      <c r="M138" s="348" t="e">
        <f>VLOOKUP(CONCATENATE($A138,$C138),'[1]NOP Board spclty milstns MNTH'!$D$2:$AJ$386,M$9,FALSE)</f>
        <v>#N/A</v>
      </c>
      <c r="N138" s="405" t="s">
        <v>16</v>
      </c>
      <c r="O138" s="406" t="s">
        <v>16</v>
      </c>
      <c r="P138" s="407" t="s">
        <v>16</v>
      </c>
      <c r="Q138" s="408" t="s">
        <v>16</v>
      </c>
      <c r="R138" s="206"/>
      <c r="S138" s="166" t="e">
        <f>I138</f>
        <v>#N/A</v>
      </c>
      <c r="T138" s="167" t="e">
        <f>M138</f>
        <v>#N/A</v>
      </c>
      <c r="U138" s="168" t="str">
        <f>Q138</f>
        <v>-</v>
      </c>
    </row>
    <row r="139" spans="1:21" x14ac:dyDescent="0.2">
      <c r="A139" s="11">
        <f t="shared" si="108"/>
        <v>0</v>
      </c>
      <c r="B139" s="11" t="str">
        <f t="shared" si="109"/>
        <v>Diabetes/Endocrinology16</v>
      </c>
      <c r="C139" s="402" t="str">
        <f t="shared" si="194"/>
        <v>Diabetes/Endocrinology</v>
      </c>
      <c r="D139" s="85">
        <v>16</v>
      </c>
      <c r="E139" s="14" t="s">
        <v>34</v>
      </c>
      <c r="F139" s="376"/>
      <c r="G139" s="350"/>
      <c r="H139" s="350"/>
      <c r="I139" s="377"/>
      <c r="J139" s="368"/>
      <c r="K139" s="350"/>
      <c r="L139" s="350"/>
      <c r="M139" s="388"/>
      <c r="N139" s="376"/>
      <c r="O139" s="350"/>
      <c r="P139" s="350"/>
      <c r="Q139" s="377"/>
      <c r="R139" s="206"/>
      <c r="S139" s="162"/>
      <c r="T139" s="163"/>
      <c r="U139" s="165"/>
    </row>
    <row r="140" spans="1:21" x14ac:dyDescent="0.2">
      <c r="A140" s="11">
        <f t="shared" si="108"/>
        <v>0</v>
      </c>
      <c r="B140" s="11" t="str">
        <f t="shared" si="109"/>
        <v xml:space="preserve">Diabetes/Endocrinology </v>
      </c>
      <c r="C140" s="402" t="str">
        <f t="shared" si="194"/>
        <v>Diabetes/Endocrinology</v>
      </c>
      <c r="D140" s="84" t="s">
        <v>100</v>
      </c>
      <c r="E140" s="21" t="s">
        <v>57</v>
      </c>
      <c r="F140" s="23"/>
      <c r="G140" s="24"/>
      <c r="H140" s="24"/>
      <c r="I140" s="25"/>
      <c r="J140" s="24"/>
      <c r="K140" s="24"/>
      <c r="L140" s="24"/>
      <c r="M140" s="24"/>
      <c r="N140" s="23"/>
      <c r="O140" s="24"/>
      <c r="P140" s="24"/>
      <c r="Q140" s="25"/>
      <c r="R140" s="201"/>
      <c r="S140" s="23"/>
      <c r="T140" s="24"/>
      <c r="U140" s="107"/>
    </row>
    <row r="141" spans="1:21" x14ac:dyDescent="0.2">
      <c r="A141" s="11">
        <f t="shared" si="108"/>
        <v>0</v>
      </c>
      <c r="B141" s="11" t="str">
        <f t="shared" si="109"/>
        <v>Diabetes/Endocrinology17</v>
      </c>
      <c r="C141" s="402" t="str">
        <f t="shared" si="194"/>
        <v>Diabetes/Endocrinology</v>
      </c>
      <c r="D141" s="345">
        <v>17</v>
      </c>
      <c r="E141" s="44" t="s">
        <v>29</v>
      </c>
      <c r="F141" s="49">
        <v>0</v>
      </c>
      <c r="G141" s="50">
        <v>0</v>
      </c>
      <c r="H141" s="50">
        <v>0</v>
      </c>
      <c r="I141" s="51">
        <v>0</v>
      </c>
      <c r="J141" s="369">
        <v>0</v>
      </c>
      <c r="K141" s="50">
        <v>0</v>
      </c>
      <c r="L141" s="50">
        <v>0</v>
      </c>
      <c r="M141" s="389">
        <v>0</v>
      </c>
      <c r="N141" s="49">
        <v>0</v>
      </c>
      <c r="O141" s="50">
        <v>0</v>
      </c>
      <c r="P141" s="50">
        <v>0</v>
      </c>
      <c r="Q141" s="51">
        <v>0</v>
      </c>
      <c r="R141" s="201"/>
      <c r="S141" s="27"/>
      <c r="T141" s="28"/>
      <c r="U141" s="116"/>
    </row>
    <row r="142" spans="1:21" ht="13.5" thickBot="1" x14ac:dyDescent="0.25">
      <c r="A142" s="11">
        <f t="shared" si="108"/>
        <v>0</v>
      </c>
      <c r="B142" s="11" t="str">
        <f t="shared" si="109"/>
        <v>Diabetes/Endocrinology18</v>
      </c>
      <c r="C142" s="402" t="str">
        <f t="shared" si="194"/>
        <v>Diabetes/Endocrinology</v>
      </c>
      <c r="D142" s="170">
        <v>18</v>
      </c>
      <c r="E142" s="174" t="s">
        <v>37</v>
      </c>
      <c r="F142" s="166">
        <f t="shared" ref="F142:Q142" si="243">F141*F130</f>
        <v>0</v>
      </c>
      <c r="G142" s="167">
        <f t="shared" si="243"/>
        <v>0</v>
      </c>
      <c r="H142" s="167">
        <f t="shared" si="243"/>
        <v>0</v>
      </c>
      <c r="I142" s="169">
        <f t="shared" si="243"/>
        <v>0</v>
      </c>
      <c r="J142" s="363">
        <f t="shared" si="243"/>
        <v>0</v>
      </c>
      <c r="K142" s="167">
        <f t="shared" si="243"/>
        <v>0</v>
      </c>
      <c r="L142" s="167">
        <f t="shared" si="243"/>
        <v>0</v>
      </c>
      <c r="M142" s="383">
        <f t="shared" si="243"/>
        <v>0</v>
      </c>
      <c r="N142" s="166">
        <f t="shared" si="243"/>
        <v>0</v>
      </c>
      <c r="O142" s="167">
        <f t="shared" si="243"/>
        <v>0</v>
      </c>
      <c r="P142" s="167">
        <f t="shared" si="243"/>
        <v>0</v>
      </c>
      <c r="Q142" s="169">
        <f t="shared" si="243"/>
        <v>0</v>
      </c>
      <c r="R142" s="203"/>
      <c r="S142" s="166">
        <f t="shared" ref="S142" si="244">SUM(F142:I142)</f>
        <v>0</v>
      </c>
      <c r="T142" s="167">
        <f t="shared" ref="T142" si="245">SUM(J142:M142)</f>
        <v>0</v>
      </c>
      <c r="U142" s="168">
        <f t="shared" ref="U142" si="246">SUM(N142:Q142)</f>
        <v>0</v>
      </c>
    </row>
    <row r="143" spans="1:21" ht="18.75" thickBot="1" x14ac:dyDescent="0.3">
      <c r="A143" s="11">
        <f t="shared" ref="A143:A206" si="247">$E$5</f>
        <v>0</v>
      </c>
      <c r="B143" s="11" t="str">
        <f t="shared" ref="B143:B206" si="248">CONCATENATE(C143,D143)</f>
        <v>ENTENT</v>
      </c>
      <c r="C143" s="401" t="str">
        <f>D143</f>
        <v>ENT</v>
      </c>
      <c r="D143" s="68" t="s">
        <v>63</v>
      </c>
      <c r="E143" s="80"/>
      <c r="F143" s="375"/>
      <c r="G143" s="81"/>
      <c r="H143" s="81"/>
      <c r="I143" s="372"/>
      <c r="J143" s="81"/>
      <c r="K143" s="81"/>
      <c r="L143" s="81"/>
      <c r="M143" s="81"/>
      <c r="N143" s="391"/>
      <c r="O143" s="69"/>
      <c r="P143" s="69"/>
      <c r="Q143" s="392"/>
      <c r="R143" s="69"/>
      <c r="S143" s="391"/>
      <c r="T143" s="69"/>
      <c r="U143" s="82"/>
    </row>
    <row r="144" spans="1:21" x14ac:dyDescent="0.2">
      <c r="A144" s="11">
        <f t="shared" si="247"/>
        <v>0</v>
      </c>
      <c r="B144" s="11" t="str">
        <f t="shared" si="248"/>
        <v>ENT1</v>
      </c>
      <c r="C144" s="402" t="str">
        <f>C143</f>
        <v>ENT</v>
      </c>
      <c r="D144" s="84">
        <v>1</v>
      </c>
      <c r="E144" s="21" t="s">
        <v>55</v>
      </c>
      <c r="F144" s="198">
        <v>0</v>
      </c>
      <c r="G144" s="20"/>
      <c r="H144" s="20"/>
      <c r="I144" s="120"/>
      <c r="J144" s="13"/>
      <c r="K144" s="13"/>
      <c r="L144" s="13"/>
      <c r="M144" s="13"/>
      <c r="N144" s="128"/>
      <c r="O144" s="13"/>
      <c r="P144" s="13"/>
      <c r="Q144" s="129"/>
      <c r="R144" s="201"/>
      <c r="S144" s="119"/>
      <c r="T144" s="20"/>
      <c r="U144" s="121"/>
    </row>
    <row r="145" spans="1:21" x14ac:dyDescent="0.2">
      <c r="A145" s="11">
        <f t="shared" si="247"/>
        <v>0</v>
      </c>
      <c r="B145" s="11" t="str">
        <f t="shared" si="248"/>
        <v>ENT2</v>
      </c>
      <c r="C145" s="402" t="str">
        <f t="shared" ref="C145:C168" si="249">C144</f>
        <v>ENT</v>
      </c>
      <c r="D145" s="84">
        <v>2</v>
      </c>
      <c r="E145" s="21" t="s">
        <v>117</v>
      </c>
      <c r="F145" s="198">
        <v>0</v>
      </c>
      <c r="G145" s="20"/>
      <c r="H145" s="20"/>
      <c r="I145" s="120"/>
      <c r="J145" s="20"/>
      <c r="K145" s="20"/>
      <c r="L145" s="20"/>
      <c r="M145" s="20"/>
      <c r="N145" s="119"/>
      <c r="O145" s="20"/>
      <c r="P145" s="20"/>
      <c r="Q145" s="120"/>
      <c r="R145" s="201"/>
      <c r="S145" s="119"/>
      <c r="T145" s="20"/>
      <c r="U145" s="121"/>
    </row>
    <row r="146" spans="1:21" x14ac:dyDescent="0.2">
      <c r="A146" s="11">
        <f t="shared" si="247"/>
        <v>0</v>
      </c>
      <c r="B146" s="11" t="str">
        <f t="shared" si="248"/>
        <v>ENT3</v>
      </c>
      <c r="C146" s="402" t="str">
        <f t="shared" si="249"/>
        <v>ENT</v>
      </c>
      <c r="D146" s="84">
        <v>3</v>
      </c>
      <c r="E146" s="21" t="s">
        <v>118</v>
      </c>
      <c r="F146" s="198">
        <v>0</v>
      </c>
      <c r="G146" s="20"/>
      <c r="H146" s="20"/>
      <c r="I146" s="120"/>
      <c r="J146" s="20"/>
      <c r="K146" s="20"/>
      <c r="L146" s="20"/>
      <c r="M146" s="20"/>
      <c r="N146" s="119"/>
      <c r="O146" s="20"/>
      <c r="P146" s="20"/>
      <c r="Q146" s="120"/>
      <c r="R146" s="201"/>
      <c r="S146" s="119"/>
      <c r="T146" s="20"/>
      <c r="U146" s="121"/>
    </row>
    <row r="147" spans="1:21" x14ac:dyDescent="0.2">
      <c r="A147" s="11">
        <f t="shared" si="247"/>
        <v>0</v>
      </c>
      <c r="B147" s="11" t="str">
        <f t="shared" si="248"/>
        <v xml:space="preserve">ENT </v>
      </c>
      <c r="C147" s="402" t="str">
        <f t="shared" si="249"/>
        <v>ENT</v>
      </c>
      <c r="D147" s="88" t="s">
        <v>100</v>
      </c>
      <c r="E147" s="34"/>
      <c r="F147" s="119"/>
      <c r="G147" s="20"/>
      <c r="H147" s="20"/>
      <c r="I147" s="120"/>
      <c r="J147" s="52"/>
      <c r="K147" s="52"/>
      <c r="L147" s="52"/>
      <c r="M147" s="52"/>
      <c r="N147" s="130"/>
      <c r="O147" s="52"/>
      <c r="P147" s="52"/>
      <c r="Q147" s="131"/>
      <c r="R147" s="201"/>
      <c r="S147" s="119"/>
      <c r="T147" s="20"/>
      <c r="U147" s="121"/>
    </row>
    <row r="148" spans="1:21" x14ac:dyDescent="0.2">
      <c r="A148" s="11">
        <f t="shared" si="247"/>
        <v>0</v>
      </c>
      <c r="B148" s="11" t="str">
        <f t="shared" si="248"/>
        <v xml:space="preserve">ENT </v>
      </c>
      <c r="C148" s="402" t="str">
        <f t="shared" si="249"/>
        <v>ENT</v>
      </c>
      <c r="D148" s="84" t="s">
        <v>100</v>
      </c>
      <c r="E148" s="21" t="s">
        <v>36</v>
      </c>
      <c r="F148" s="23"/>
      <c r="G148" s="24"/>
      <c r="H148" s="24"/>
      <c r="I148" s="25"/>
      <c r="J148" s="24"/>
      <c r="K148" s="24"/>
      <c r="L148" s="24"/>
      <c r="M148" s="24"/>
      <c r="N148" s="23"/>
      <c r="O148" s="24"/>
      <c r="P148" s="24"/>
      <c r="Q148" s="25"/>
      <c r="R148" s="201"/>
      <c r="S148" s="23"/>
      <c r="T148" s="24"/>
      <c r="U148" s="107"/>
    </row>
    <row r="149" spans="1:21" x14ac:dyDescent="0.2">
      <c r="A149" s="11">
        <f t="shared" si="247"/>
        <v>0</v>
      </c>
      <c r="B149" s="11" t="str">
        <f t="shared" si="248"/>
        <v>ENT4</v>
      </c>
      <c r="C149" s="402" t="str">
        <f t="shared" si="249"/>
        <v>ENT</v>
      </c>
      <c r="D149" s="86">
        <v>4</v>
      </c>
      <c r="E149" s="26" t="s">
        <v>15</v>
      </c>
      <c r="F149" s="27"/>
      <c r="G149" s="28"/>
      <c r="H149" s="28"/>
      <c r="I149" s="29"/>
      <c r="J149" s="365"/>
      <c r="K149" s="28"/>
      <c r="L149" s="28"/>
      <c r="M149" s="385"/>
      <c r="N149" s="27"/>
      <c r="O149" s="28"/>
      <c r="P149" s="28"/>
      <c r="Q149" s="29"/>
      <c r="R149" s="201"/>
      <c r="S149" s="181">
        <f>SUM(F149:I149)</f>
        <v>0</v>
      </c>
      <c r="T149" s="182">
        <f>SUM(J149:M149)</f>
        <v>0</v>
      </c>
      <c r="U149" s="183">
        <f>SUM(N149:Q149)</f>
        <v>0</v>
      </c>
    </row>
    <row r="150" spans="1:21" x14ac:dyDescent="0.2">
      <c r="A150" s="11">
        <f t="shared" si="247"/>
        <v>0</v>
      </c>
      <c r="B150" s="11" t="str">
        <f t="shared" si="248"/>
        <v>ENT5</v>
      </c>
      <c r="C150" s="402" t="str">
        <f t="shared" si="249"/>
        <v>ENT</v>
      </c>
      <c r="D150" s="87">
        <v>5</v>
      </c>
      <c r="E150" s="30" t="s">
        <v>14</v>
      </c>
      <c r="F150" s="31"/>
      <c r="G150" s="32"/>
      <c r="H150" s="32"/>
      <c r="I150" s="33"/>
      <c r="J150" s="366"/>
      <c r="K150" s="32"/>
      <c r="L150" s="32"/>
      <c r="M150" s="386"/>
      <c r="N150" s="31"/>
      <c r="O150" s="32"/>
      <c r="P150" s="32"/>
      <c r="Q150" s="33"/>
      <c r="R150" s="201"/>
      <c r="S150" s="166">
        <f t="shared" ref="S150" si="250">SUM(F150:I150)</f>
        <v>0</v>
      </c>
      <c r="T150" s="167">
        <f t="shared" ref="T150" si="251">SUM(J150:M150)</f>
        <v>0</v>
      </c>
      <c r="U150" s="168">
        <f t="shared" ref="U150" si="252">SUM(N150:Q150)</f>
        <v>0</v>
      </c>
    </row>
    <row r="151" spans="1:21" x14ac:dyDescent="0.2">
      <c r="A151" s="11">
        <f t="shared" si="247"/>
        <v>0</v>
      </c>
      <c r="B151" s="11" t="str">
        <f t="shared" si="248"/>
        <v>ENT6</v>
      </c>
      <c r="C151" s="402" t="str">
        <f t="shared" si="249"/>
        <v>ENT</v>
      </c>
      <c r="D151" s="84">
        <v>6</v>
      </c>
      <c r="E151" s="21" t="s">
        <v>18</v>
      </c>
      <c r="F151" s="62">
        <f>F149-F150</f>
        <v>0</v>
      </c>
      <c r="G151" s="63">
        <f t="shared" ref="G151" si="253">G149-G150</f>
        <v>0</v>
      </c>
      <c r="H151" s="63">
        <f t="shared" ref="H151" si="254">H149-H150</f>
        <v>0</v>
      </c>
      <c r="I151" s="64">
        <f t="shared" ref="I151" si="255">I149-I150</f>
        <v>0</v>
      </c>
      <c r="J151" s="361">
        <f t="shared" ref="J151" si="256">J149-J150</f>
        <v>0</v>
      </c>
      <c r="K151" s="63">
        <f t="shared" ref="K151" si="257">K149-K150</f>
        <v>0</v>
      </c>
      <c r="L151" s="63">
        <f t="shared" ref="L151" si="258">L149-L150</f>
        <v>0</v>
      </c>
      <c r="M151" s="381">
        <f t="shared" ref="M151" si="259">M149-M150</f>
        <v>0</v>
      </c>
      <c r="N151" s="62">
        <f t="shared" ref="N151" si="260">N149-N150</f>
        <v>0</v>
      </c>
      <c r="O151" s="63">
        <f t="shared" ref="O151" si="261">O149-O150</f>
        <v>0</v>
      </c>
      <c r="P151" s="63">
        <f t="shared" ref="P151" si="262">P149-P150</f>
        <v>0</v>
      </c>
      <c r="Q151" s="64">
        <f t="shared" ref="Q151" si="263">Q149-Q150</f>
        <v>0</v>
      </c>
      <c r="R151" s="203"/>
      <c r="S151" s="395">
        <f t="shared" ref="S151" si="264">S149-S150</f>
        <v>0</v>
      </c>
      <c r="T151" s="351">
        <f t="shared" ref="T151" si="265">T149-T150</f>
        <v>0</v>
      </c>
      <c r="U151" s="396">
        <f t="shared" ref="U151" si="266">U149-U150</f>
        <v>0</v>
      </c>
    </row>
    <row r="152" spans="1:21" x14ac:dyDescent="0.2">
      <c r="A152" s="11">
        <f t="shared" si="247"/>
        <v>0</v>
      </c>
      <c r="B152" s="11" t="str">
        <f t="shared" si="248"/>
        <v xml:space="preserve">ENT </v>
      </c>
      <c r="C152" s="402" t="str">
        <f t="shared" si="249"/>
        <v>ENT</v>
      </c>
      <c r="D152" s="88" t="s">
        <v>100</v>
      </c>
      <c r="E152" s="34"/>
      <c r="F152" s="35"/>
      <c r="G152" s="36"/>
      <c r="H152" s="36"/>
      <c r="I152" s="37"/>
      <c r="J152" s="39"/>
      <c r="K152" s="39"/>
      <c r="L152" s="39"/>
      <c r="M152" s="39"/>
      <c r="N152" s="38"/>
      <c r="O152" s="39"/>
      <c r="P152" s="39"/>
      <c r="Q152" s="40"/>
      <c r="R152" s="201"/>
      <c r="S152" s="38"/>
      <c r="T152" s="39"/>
      <c r="U152" s="108"/>
    </row>
    <row r="153" spans="1:21" x14ac:dyDescent="0.2">
      <c r="A153" s="11">
        <f t="shared" si="247"/>
        <v>0</v>
      </c>
      <c r="B153" s="11" t="str">
        <f t="shared" si="248"/>
        <v xml:space="preserve">ENT </v>
      </c>
      <c r="C153" s="402" t="str">
        <f t="shared" si="249"/>
        <v>ENT</v>
      </c>
      <c r="D153" s="84" t="s">
        <v>100</v>
      </c>
      <c r="E153" s="21" t="s">
        <v>32</v>
      </c>
      <c r="F153" s="23"/>
      <c r="G153" s="24"/>
      <c r="H153" s="24"/>
      <c r="I153" s="25"/>
      <c r="J153" s="24"/>
      <c r="K153" s="24"/>
      <c r="L153" s="24"/>
      <c r="M153" s="24"/>
      <c r="N153" s="23"/>
      <c r="O153" s="24"/>
      <c r="P153" s="24"/>
      <c r="Q153" s="25"/>
      <c r="R153" s="201"/>
      <c r="S153" s="23"/>
      <c r="T153" s="24"/>
      <c r="U153" s="107"/>
    </row>
    <row r="154" spans="1:21" x14ac:dyDescent="0.2">
      <c r="A154" s="11">
        <f t="shared" si="247"/>
        <v>0</v>
      </c>
      <c r="B154" s="11" t="str">
        <f t="shared" si="248"/>
        <v>ENT7</v>
      </c>
      <c r="C154" s="402" t="str">
        <f t="shared" si="249"/>
        <v>ENT</v>
      </c>
      <c r="D154" s="86">
        <v>7</v>
      </c>
      <c r="E154" s="26" t="s">
        <v>49</v>
      </c>
      <c r="F154" s="27"/>
      <c r="G154" s="28"/>
      <c r="H154" s="28"/>
      <c r="I154" s="29"/>
      <c r="J154" s="365"/>
      <c r="K154" s="28"/>
      <c r="L154" s="28"/>
      <c r="M154" s="385"/>
      <c r="N154" s="27"/>
      <c r="O154" s="28"/>
      <c r="P154" s="28"/>
      <c r="Q154" s="29"/>
      <c r="R154" s="206"/>
      <c r="S154" s="156">
        <f>SUM(F154:I154)</f>
        <v>0</v>
      </c>
      <c r="T154" s="157">
        <f>SUM(J154:M154)</f>
        <v>0</v>
      </c>
      <c r="U154" s="160">
        <f>SUM(N154:Q154)</f>
        <v>0</v>
      </c>
    </row>
    <row r="155" spans="1:21" x14ac:dyDescent="0.2">
      <c r="A155" s="11">
        <f t="shared" si="247"/>
        <v>0</v>
      </c>
      <c r="B155" s="11" t="str">
        <f t="shared" si="248"/>
        <v>ENT8</v>
      </c>
      <c r="C155" s="402" t="str">
        <f t="shared" si="249"/>
        <v>ENT</v>
      </c>
      <c r="D155" s="86">
        <v>8</v>
      </c>
      <c r="E155" s="30" t="s">
        <v>56</v>
      </c>
      <c r="F155" s="31"/>
      <c r="G155" s="32"/>
      <c r="H155" s="32"/>
      <c r="I155" s="33"/>
      <c r="J155" s="366"/>
      <c r="K155" s="32"/>
      <c r="L155" s="32"/>
      <c r="M155" s="386"/>
      <c r="N155" s="31"/>
      <c r="O155" s="32"/>
      <c r="P155" s="32"/>
      <c r="Q155" s="33"/>
      <c r="R155" s="206"/>
      <c r="S155" s="162">
        <f t="shared" ref="S155:S156" si="267">SUM(F155:I155)</f>
        <v>0</v>
      </c>
      <c r="T155" s="163">
        <f t="shared" ref="T155:T156" si="268">SUM(J155:M155)</f>
        <v>0</v>
      </c>
      <c r="U155" s="165">
        <f t="shared" ref="U155:U156" si="269">SUM(N155:Q155)</f>
        <v>0</v>
      </c>
    </row>
    <row r="156" spans="1:21" x14ac:dyDescent="0.2">
      <c r="A156" s="11">
        <f t="shared" si="247"/>
        <v>0</v>
      </c>
      <c r="B156" s="11" t="str">
        <f t="shared" si="248"/>
        <v>ENT9</v>
      </c>
      <c r="C156" s="402" t="str">
        <f t="shared" si="249"/>
        <v>ENT</v>
      </c>
      <c r="D156" s="84">
        <v>9</v>
      </c>
      <c r="E156" s="21" t="s">
        <v>35</v>
      </c>
      <c r="F156" s="62">
        <f t="shared" ref="F156:Q156" si="270">SUM(F154:F155)</f>
        <v>0</v>
      </c>
      <c r="G156" s="63">
        <f t="shared" si="270"/>
        <v>0</v>
      </c>
      <c r="H156" s="63">
        <f t="shared" si="270"/>
        <v>0</v>
      </c>
      <c r="I156" s="64">
        <f t="shared" si="270"/>
        <v>0</v>
      </c>
      <c r="J156" s="361">
        <f t="shared" si="270"/>
        <v>0</v>
      </c>
      <c r="K156" s="63">
        <f t="shared" si="270"/>
        <v>0</v>
      </c>
      <c r="L156" s="63">
        <f t="shared" si="270"/>
        <v>0</v>
      </c>
      <c r="M156" s="381">
        <f t="shared" si="270"/>
        <v>0</v>
      </c>
      <c r="N156" s="62">
        <f t="shared" si="270"/>
        <v>0</v>
      </c>
      <c r="O156" s="63">
        <f t="shared" si="270"/>
        <v>0</v>
      </c>
      <c r="P156" s="63">
        <f t="shared" si="270"/>
        <v>0</v>
      </c>
      <c r="Q156" s="64">
        <f t="shared" si="270"/>
        <v>0</v>
      </c>
      <c r="R156" s="203"/>
      <c r="S156" s="62">
        <f t="shared" si="267"/>
        <v>0</v>
      </c>
      <c r="T156" s="63">
        <f t="shared" si="268"/>
        <v>0</v>
      </c>
      <c r="U156" s="103">
        <f t="shared" si="269"/>
        <v>0</v>
      </c>
    </row>
    <row r="157" spans="1:21" x14ac:dyDescent="0.2">
      <c r="A157" s="11">
        <f t="shared" si="247"/>
        <v>0</v>
      </c>
      <c r="B157" s="11" t="str">
        <f t="shared" si="248"/>
        <v xml:space="preserve">ENT </v>
      </c>
      <c r="C157" s="402" t="str">
        <f t="shared" si="249"/>
        <v>ENT</v>
      </c>
      <c r="D157" s="89" t="s">
        <v>100</v>
      </c>
      <c r="E157" s="43"/>
      <c r="F157" s="38"/>
      <c r="G157" s="39"/>
      <c r="H157" s="39"/>
      <c r="I157" s="40"/>
      <c r="J157" s="39"/>
      <c r="K157" s="39"/>
      <c r="L157" s="39"/>
      <c r="M157" s="39"/>
      <c r="N157" s="38"/>
      <c r="O157" s="39"/>
      <c r="P157" s="39"/>
      <c r="Q157" s="40"/>
      <c r="R157" s="206"/>
      <c r="S157" s="38"/>
      <c r="T157" s="39"/>
      <c r="U157" s="108"/>
    </row>
    <row r="158" spans="1:21" x14ac:dyDescent="0.2">
      <c r="A158" s="11">
        <f t="shared" si="247"/>
        <v>0</v>
      </c>
      <c r="B158" s="11" t="str">
        <f t="shared" si="248"/>
        <v xml:space="preserve">ENT </v>
      </c>
      <c r="C158" s="402" t="str">
        <f t="shared" si="249"/>
        <v>ENT</v>
      </c>
      <c r="D158" s="84" t="s">
        <v>100</v>
      </c>
      <c r="E158" s="21" t="s">
        <v>27</v>
      </c>
      <c r="F158" s="23"/>
      <c r="G158" s="24"/>
      <c r="H158" s="24"/>
      <c r="I158" s="25"/>
      <c r="J158" s="24"/>
      <c r="K158" s="24"/>
      <c r="L158" s="24"/>
      <c r="M158" s="24"/>
      <c r="N158" s="23"/>
      <c r="O158" s="24"/>
      <c r="P158" s="24"/>
      <c r="Q158" s="25"/>
      <c r="R158" s="206"/>
      <c r="S158" s="23"/>
      <c r="T158" s="24"/>
      <c r="U158" s="107"/>
    </row>
    <row r="159" spans="1:21" x14ac:dyDescent="0.2">
      <c r="A159" s="11">
        <f t="shared" si="247"/>
        <v>0</v>
      </c>
      <c r="B159" s="11" t="str">
        <f t="shared" si="248"/>
        <v>ENT10</v>
      </c>
      <c r="C159" s="402" t="str">
        <f t="shared" si="249"/>
        <v>ENT</v>
      </c>
      <c r="D159" s="154">
        <v>10</v>
      </c>
      <c r="E159" s="155" t="s">
        <v>133</v>
      </c>
      <c r="F159" s="156">
        <f>F151-F154</f>
        <v>0</v>
      </c>
      <c r="G159" s="157">
        <f t="shared" ref="G159:Q159" si="271">G151-G154</f>
        <v>0</v>
      </c>
      <c r="H159" s="157">
        <f t="shared" si="271"/>
        <v>0</v>
      </c>
      <c r="I159" s="158">
        <f t="shared" si="271"/>
        <v>0</v>
      </c>
      <c r="J159" s="352">
        <f t="shared" si="271"/>
        <v>0</v>
      </c>
      <c r="K159" s="157">
        <f t="shared" si="271"/>
        <v>0</v>
      </c>
      <c r="L159" s="157">
        <f t="shared" si="271"/>
        <v>0</v>
      </c>
      <c r="M159" s="380">
        <f t="shared" si="271"/>
        <v>0</v>
      </c>
      <c r="N159" s="156">
        <f t="shared" si="271"/>
        <v>0</v>
      </c>
      <c r="O159" s="157">
        <f t="shared" si="271"/>
        <v>0</v>
      </c>
      <c r="P159" s="157">
        <f t="shared" si="271"/>
        <v>0</v>
      </c>
      <c r="Q159" s="158">
        <f t="shared" si="271"/>
        <v>0</v>
      </c>
      <c r="R159" s="204"/>
      <c r="S159" s="353">
        <f t="shared" ref="S159:U159" si="272">S151-S154</f>
        <v>0</v>
      </c>
      <c r="T159" s="352">
        <f t="shared" si="272"/>
        <v>0</v>
      </c>
      <c r="U159" s="160">
        <f t="shared" si="272"/>
        <v>0</v>
      </c>
    </row>
    <row r="160" spans="1:21" x14ac:dyDescent="0.2">
      <c r="A160" s="11">
        <f t="shared" si="247"/>
        <v>0</v>
      </c>
      <c r="B160" s="11" t="str">
        <f t="shared" si="248"/>
        <v>ENT11</v>
      </c>
      <c r="C160" s="402" t="str">
        <f t="shared" si="249"/>
        <v>ENT</v>
      </c>
      <c r="D160" s="154">
        <v>11</v>
      </c>
      <c r="E160" s="155" t="s">
        <v>134</v>
      </c>
      <c r="F160" s="162">
        <f t="shared" ref="F160:U160" si="273">F151-F156</f>
        <v>0</v>
      </c>
      <c r="G160" s="163">
        <f t="shared" si="273"/>
        <v>0</v>
      </c>
      <c r="H160" s="163">
        <f t="shared" si="273"/>
        <v>0</v>
      </c>
      <c r="I160" s="164">
        <f t="shared" si="273"/>
        <v>0</v>
      </c>
      <c r="J160" s="362">
        <f t="shared" si="273"/>
        <v>0</v>
      </c>
      <c r="K160" s="163">
        <f t="shared" si="273"/>
        <v>0</v>
      </c>
      <c r="L160" s="163">
        <f t="shared" si="273"/>
        <v>0</v>
      </c>
      <c r="M160" s="382">
        <f t="shared" si="273"/>
        <v>0</v>
      </c>
      <c r="N160" s="162">
        <f t="shared" si="273"/>
        <v>0</v>
      </c>
      <c r="O160" s="163">
        <f t="shared" si="273"/>
        <v>0</v>
      </c>
      <c r="P160" s="163">
        <f t="shared" si="273"/>
        <v>0</v>
      </c>
      <c r="Q160" s="164">
        <f t="shared" si="273"/>
        <v>0</v>
      </c>
      <c r="R160" s="204">
        <f t="shared" si="273"/>
        <v>0</v>
      </c>
      <c r="S160" s="156">
        <f t="shared" si="273"/>
        <v>0</v>
      </c>
      <c r="T160" s="163">
        <f t="shared" si="273"/>
        <v>0</v>
      </c>
      <c r="U160" s="165">
        <f t="shared" si="273"/>
        <v>0</v>
      </c>
    </row>
    <row r="161" spans="1:21" x14ac:dyDescent="0.2">
      <c r="A161" s="11">
        <f t="shared" si="247"/>
        <v>0</v>
      </c>
      <c r="B161" s="11" t="str">
        <f t="shared" si="248"/>
        <v>ENT12</v>
      </c>
      <c r="C161" s="402" t="str">
        <f t="shared" si="249"/>
        <v>ENT</v>
      </c>
      <c r="D161" s="154">
        <v>12</v>
      </c>
      <c r="E161" s="161" t="s">
        <v>30</v>
      </c>
      <c r="F161" s="173">
        <f>F146+F160</f>
        <v>0</v>
      </c>
      <c r="G161" s="167">
        <f>F161+G160</f>
        <v>0</v>
      </c>
      <c r="H161" s="167">
        <f t="shared" ref="H161" si="274">G161+H160</f>
        <v>0</v>
      </c>
      <c r="I161" s="169">
        <f t="shared" ref="I161" si="275">H161+I160</f>
        <v>0</v>
      </c>
      <c r="J161" s="363">
        <f t="shared" ref="J161" si="276">I161+J160</f>
        <v>0</v>
      </c>
      <c r="K161" s="167">
        <f t="shared" ref="K161" si="277">J161+K160</f>
        <v>0</v>
      </c>
      <c r="L161" s="167">
        <f t="shared" ref="L161" si="278">K161+L160</f>
        <v>0</v>
      </c>
      <c r="M161" s="383">
        <f t="shared" ref="M161" si="279">L161+M160</f>
        <v>0</v>
      </c>
      <c r="N161" s="166">
        <f t="shared" ref="N161" si="280">M161+N160</f>
        <v>0</v>
      </c>
      <c r="O161" s="167">
        <f t="shared" ref="O161" si="281">N161+O160</f>
        <v>0</v>
      </c>
      <c r="P161" s="167">
        <f t="shared" ref="P161" si="282">O161+P160</f>
        <v>0</v>
      </c>
      <c r="Q161" s="169">
        <f t="shared" ref="Q161" si="283">P161+Q160</f>
        <v>0</v>
      </c>
      <c r="R161" s="204"/>
      <c r="S161" s="166">
        <f>I161</f>
        <v>0</v>
      </c>
      <c r="T161" s="167">
        <f>M161</f>
        <v>0</v>
      </c>
      <c r="U161" s="168">
        <f>Q161</f>
        <v>0</v>
      </c>
    </row>
    <row r="162" spans="1:21" x14ac:dyDescent="0.2">
      <c r="A162" s="11">
        <f t="shared" si="247"/>
        <v>0</v>
      </c>
      <c r="B162" s="11" t="str">
        <f t="shared" si="248"/>
        <v>ENT13</v>
      </c>
      <c r="C162" s="402" t="str">
        <f t="shared" si="249"/>
        <v>ENT</v>
      </c>
      <c r="D162" s="154">
        <v>13</v>
      </c>
      <c r="E162" s="155" t="s">
        <v>28</v>
      </c>
      <c r="F162" s="166" t="e">
        <f>F161/(F156/13)</f>
        <v>#DIV/0!</v>
      </c>
      <c r="G162" s="167" t="e">
        <f t="shared" ref="G162" si="284">G161/(G156/13)</f>
        <v>#DIV/0!</v>
      </c>
      <c r="H162" s="167" t="e">
        <f t="shared" ref="H162" si="285">H161/(H156/13)</f>
        <v>#DIV/0!</v>
      </c>
      <c r="I162" s="169" t="e">
        <f t="shared" ref="I162" si="286">I161/(I156/13)</f>
        <v>#DIV/0!</v>
      </c>
      <c r="J162" s="363" t="e">
        <f t="shared" ref="J162" si="287">J161/(J156/13)</f>
        <v>#DIV/0!</v>
      </c>
      <c r="K162" s="167" t="e">
        <f t="shared" ref="K162" si="288">K161/(K156/13)</f>
        <v>#DIV/0!</v>
      </c>
      <c r="L162" s="167" t="e">
        <f t="shared" ref="L162" si="289">L161/(L156/13)</f>
        <v>#DIV/0!</v>
      </c>
      <c r="M162" s="383" t="e">
        <f t="shared" ref="M162" si="290">M161/(M156/13)</f>
        <v>#DIV/0!</v>
      </c>
      <c r="N162" s="166" t="e">
        <f t="shared" ref="N162" si="291">N161/(N156/13)</f>
        <v>#DIV/0!</v>
      </c>
      <c r="O162" s="167" t="e">
        <f t="shared" ref="O162" si="292">O161/(O156/13)</f>
        <v>#DIV/0!</v>
      </c>
      <c r="P162" s="167" t="e">
        <f t="shared" ref="P162" si="293">P161/(P156/13)</f>
        <v>#DIV/0!</v>
      </c>
      <c r="Q162" s="169" t="e">
        <f t="shared" ref="Q162" si="294">Q161/(Q156/13)</f>
        <v>#DIV/0!</v>
      </c>
      <c r="R162" s="204"/>
      <c r="S162" s="166" t="e">
        <f t="shared" ref="S162" si="295">I162</f>
        <v>#DIV/0!</v>
      </c>
      <c r="T162" s="167" t="e">
        <f t="shared" ref="T162" si="296">M162</f>
        <v>#DIV/0!</v>
      </c>
      <c r="U162" s="168" t="e">
        <f t="shared" ref="U162" si="297">Q162</f>
        <v>#DIV/0!</v>
      </c>
    </row>
    <row r="163" spans="1:21" x14ac:dyDescent="0.2">
      <c r="A163" s="11">
        <f t="shared" si="247"/>
        <v>0</v>
      </c>
      <c r="B163" s="11" t="str">
        <f t="shared" si="248"/>
        <v>ENT14</v>
      </c>
      <c r="C163" s="402" t="str">
        <f t="shared" si="249"/>
        <v>ENT</v>
      </c>
      <c r="D163" s="86">
        <v>14</v>
      </c>
      <c r="E163" s="45" t="s">
        <v>33</v>
      </c>
      <c r="F163" s="48"/>
      <c r="G163" s="46"/>
      <c r="H163" s="46"/>
      <c r="I163" s="47"/>
      <c r="J163" s="367"/>
      <c r="K163" s="46"/>
      <c r="L163" s="46"/>
      <c r="M163" s="387"/>
      <c r="N163" s="48"/>
      <c r="O163" s="46"/>
      <c r="P163" s="46"/>
      <c r="Q163" s="47"/>
      <c r="R163" s="206"/>
      <c r="S163" s="166">
        <f>I163</f>
        <v>0</v>
      </c>
      <c r="T163" s="167">
        <f>M163</f>
        <v>0</v>
      </c>
      <c r="U163" s="168">
        <f>Q163</f>
        <v>0</v>
      </c>
    </row>
    <row r="164" spans="1:21" x14ac:dyDescent="0.2">
      <c r="A164" s="11">
        <f t="shared" si="247"/>
        <v>0</v>
      </c>
      <c r="B164" s="11" t="str">
        <f t="shared" si="248"/>
        <v>ENT15</v>
      </c>
      <c r="C164" s="402" t="str">
        <f t="shared" si="249"/>
        <v>ENT</v>
      </c>
      <c r="D164" s="154">
        <v>15</v>
      </c>
      <c r="E164" s="155" t="s">
        <v>275</v>
      </c>
      <c r="F164" s="373" t="e">
        <f>VLOOKUP(CONCATENATE($A164,$C164),'[1]NOP Board spclty milstns MNTH'!$D$2:$AJ$386,F$9,FALSE)</f>
        <v>#N/A</v>
      </c>
      <c r="G164" s="346" t="e">
        <f>VLOOKUP(CONCATENATE($A164,$C164),'[1]NOP Board spclty milstns MNTH'!$D$2:$AJ$386,G$9,FALSE)</f>
        <v>#N/A</v>
      </c>
      <c r="H164" s="347" t="e">
        <f>VLOOKUP(CONCATENATE($A164,$C164),'[1]NOP Board spclty milstns MNTH'!$D$2:$AJ$386,H$9,FALSE)</f>
        <v>#N/A</v>
      </c>
      <c r="I164" s="374" t="e">
        <f>VLOOKUP(CONCATENATE($A164,$C164),'[1]NOP Board spclty milstns MNTH'!$D$2:$AJ$386,I$9,FALSE)</f>
        <v>#N/A</v>
      </c>
      <c r="J164" s="348" t="e">
        <f>VLOOKUP(CONCATENATE($A164,$C164),'[1]NOP Board spclty milstns MNTH'!$D$2:$AJ$386,J$9,FALSE)</f>
        <v>#N/A</v>
      </c>
      <c r="K164" s="349" t="e">
        <f>VLOOKUP(CONCATENATE($A164,$C164),'[1]NOP Board spclty milstns MNTH'!$D$2:$AJ$386,K$9,FALSE)</f>
        <v>#N/A</v>
      </c>
      <c r="L164" s="346" t="e">
        <f>VLOOKUP(CONCATENATE($A164,$C164),'[1]NOP Board spclty milstns MNTH'!$D$2:$AJ$386,L$9,FALSE)</f>
        <v>#N/A</v>
      </c>
      <c r="M164" s="348" t="e">
        <f>VLOOKUP(CONCATENATE($A164,$C164),'[1]NOP Board spclty milstns MNTH'!$D$2:$AJ$386,M$9,FALSE)</f>
        <v>#N/A</v>
      </c>
      <c r="N164" s="405" t="s">
        <v>16</v>
      </c>
      <c r="O164" s="406" t="s">
        <v>16</v>
      </c>
      <c r="P164" s="407" t="s">
        <v>16</v>
      </c>
      <c r="Q164" s="408" t="s">
        <v>16</v>
      </c>
      <c r="R164" s="206"/>
      <c r="S164" s="166" t="e">
        <f>I164</f>
        <v>#N/A</v>
      </c>
      <c r="T164" s="167" t="e">
        <f>M164</f>
        <v>#N/A</v>
      </c>
      <c r="U164" s="168" t="str">
        <f>Q164</f>
        <v>-</v>
      </c>
    </row>
    <row r="165" spans="1:21" x14ac:dyDescent="0.2">
      <c r="A165" s="11">
        <f t="shared" si="247"/>
        <v>0</v>
      </c>
      <c r="B165" s="11" t="str">
        <f t="shared" si="248"/>
        <v>ENT16</v>
      </c>
      <c r="C165" s="402" t="str">
        <f t="shared" si="249"/>
        <v>ENT</v>
      </c>
      <c r="D165" s="85">
        <v>16</v>
      </c>
      <c r="E165" s="14" t="s">
        <v>34</v>
      </c>
      <c r="F165" s="376"/>
      <c r="G165" s="350"/>
      <c r="H165" s="350"/>
      <c r="I165" s="377"/>
      <c r="J165" s="368"/>
      <c r="K165" s="350"/>
      <c r="L165" s="350"/>
      <c r="M165" s="388"/>
      <c r="N165" s="376"/>
      <c r="O165" s="350"/>
      <c r="P165" s="350"/>
      <c r="Q165" s="377"/>
      <c r="R165" s="206"/>
      <c r="S165" s="162"/>
      <c r="T165" s="163"/>
      <c r="U165" s="165"/>
    </row>
    <row r="166" spans="1:21" x14ac:dyDescent="0.2">
      <c r="A166" s="11">
        <f t="shared" si="247"/>
        <v>0</v>
      </c>
      <c r="B166" s="11" t="str">
        <f t="shared" si="248"/>
        <v xml:space="preserve">ENT </v>
      </c>
      <c r="C166" s="402" t="str">
        <f t="shared" si="249"/>
        <v>ENT</v>
      </c>
      <c r="D166" s="84" t="s">
        <v>100</v>
      </c>
      <c r="E166" s="21" t="s">
        <v>57</v>
      </c>
      <c r="F166" s="23"/>
      <c r="G166" s="24"/>
      <c r="H166" s="24"/>
      <c r="I166" s="25"/>
      <c r="J166" s="24"/>
      <c r="K166" s="24"/>
      <c r="L166" s="24"/>
      <c r="M166" s="24"/>
      <c r="N166" s="23"/>
      <c r="O166" s="24"/>
      <c r="P166" s="24"/>
      <c r="Q166" s="25"/>
      <c r="R166" s="201"/>
      <c r="S166" s="23"/>
      <c r="T166" s="24"/>
      <c r="U166" s="107"/>
    </row>
    <row r="167" spans="1:21" x14ac:dyDescent="0.2">
      <c r="A167" s="11">
        <f t="shared" si="247"/>
        <v>0</v>
      </c>
      <c r="B167" s="11" t="str">
        <f t="shared" si="248"/>
        <v>ENT17</v>
      </c>
      <c r="C167" s="402" t="str">
        <f t="shared" si="249"/>
        <v>ENT</v>
      </c>
      <c r="D167" s="345">
        <v>17</v>
      </c>
      <c r="E167" s="44" t="s">
        <v>29</v>
      </c>
      <c r="F167" s="49">
        <v>0</v>
      </c>
      <c r="G167" s="50">
        <v>0</v>
      </c>
      <c r="H167" s="50">
        <v>0</v>
      </c>
      <c r="I167" s="51">
        <v>0</v>
      </c>
      <c r="J167" s="369">
        <v>0</v>
      </c>
      <c r="K167" s="50">
        <v>0</v>
      </c>
      <c r="L167" s="50">
        <v>0</v>
      </c>
      <c r="M167" s="389">
        <v>0</v>
      </c>
      <c r="N167" s="49">
        <v>0</v>
      </c>
      <c r="O167" s="50">
        <v>0</v>
      </c>
      <c r="P167" s="50">
        <v>0</v>
      </c>
      <c r="Q167" s="51">
        <v>0</v>
      </c>
      <c r="R167" s="201"/>
      <c r="S167" s="27"/>
      <c r="T167" s="28"/>
      <c r="U167" s="116"/>
    </row>
    <row r="168" spans="1:21" ht="13.5" thickBot="1" x14ac:dyDescent="0.25">
      <c r="A168" s="11">
        <f t="shared" si="247"/>
        <v>0</v>
      </c>
      <c r="B168" s="11" t="str">
        <f t="shared" si="248"/>
        <v>ENT18</v>
      </c>
      <c r="C168" s="402" t="str">
        <f t="shared" si="249"/>
        <v>ENT</v>
      </c>
      <c r="D168" s="170">
        <v>18</v>
      </c>
      <c r="E168" s="171" t="s">
        <v>37</v>
      </c>
      <c r="F168" s="166">
        <f t="shared" ref="F168:Q168" si="298">F167*F156</f>
        <v>0</v>
      </c>
      <c r="G168" s="167">
        <f t="shared" si="298"/>
        <v>0</v>
      </c>
      <c r="H168" s="167">
        <f t="shared" si="298"/>
        <v>0</v>
      </c>
      <c r="I168" s="169">
        <f t="shared" si="298"/>
        <v>0</v>
      </c>
      <c r="J168" s="363">
        <f t="shared" si="298"/>
        <v>0</v>
      </c>
      <c r="K168" s="167">
        <f t="shared" si="298"/>
        <v>0</v>
      </c>
      <c r="L168" s="167">
        <f t="shared" si="298"/>
        <v>0</v>
      </c>
      <c r="M168" s="383">
        <f t="shared" si="298"/>
        <v>0</v>
      </c>
      <c r="N168" s="166">
        <f t="shared" si="298"/>
        <v>0</v>
      </c>
      <c r="O168" s="167">
        <f t="shared" si="298"/>
        <v>0</v>
      </c>
      <c r="P168" s="167">
        <f t="shared" si="298"/>
        <v>0</v>
      </c>
      <c r="Q168" s="169">
        <f t="shared" si="298"/>
        <v>0</v>
      </c>
      <c r="R168" s="203"/>
      <c r="S168" s="166">
        <f t="shared" ref="S168" si="299">SUM(F168:I168)</f>
        <v>0</v>
      </c>
      <c r="T168" s="167">
        <f t="shared" ref="T168" si="300">SUM(J168:M168)</f>
        <v>0</v>
      </c>
      <c r="U168" s="168">
        <f t="shared" ref="U168" si="301">SUM(N168:Q168)</f>
        <v>0</v>
      </c>
    </row>
    <row r="169" spans="1:21" ht="18.75" thickBot="1" x14ac:dyDescent="0.3">
      <c r="A169" s="11">
        <f t="shared" si="247"/>
        <v>0</v>
      </c>
      <c r="B169" s="11" t="str">
        <f t="shared" si="248"/>
        <v>GastroenterologyGastroenterology</v>
      </c>
      <c r="C169" s="401" t="str">
        <f>D169</f>
        <v>Gastroenterology</v>
      </c>
      <c r="D169" s="68" t="s">
        <v>64</v>
      </c>
      <c r="E169" s="80"/>
      <c r="F169" s="375"/>
      <c r="G169" s="81"/>
      <c r="H169" s="81"/>
      <c r="I169" s="372"/>
      <c r="J169" s="81"/>
      <c r="K169" s="81"/>
      <c r="L169" s="81"/>
      <c r="M169" s="81"/>
      <c r="N169" s="391"/>
      <c r="O169" s="69"/>
      <c r="P169" s="69"/>
      <c r="Q169" s="392"/>
      <c r="R169" s="69"/>
      <c r="S169" s="391"/>
      <c r="T169" s="69"/>
      <c r="U169" s="82"/>
    </row>
    <row r="170" spans="1:21" x14ac:dyDescent="0.2">
      <c r="A170" s="11">
        <f t="shared" si="247"/>
        <v>0</v>
      </c>
      <c r="B170" s="11" t="str">
        <f t="shared" si="248"/>
        <v>Gastroenterology1</v>
      </c>
      <c r="C170" s="402" t="str">
        <f>C169</f>
        <v>Gastroenterology</v>
      </c>
      <c r="D170" s="84">
        <v>1</v>
      </c>
      <c r="E170" s="21" t="s">
        <v>55</v>
      </c>
      <c r="F170" s="198">
        <v>0</v>
      </c>
      <c r="G170" s="20"/>
      <c r="H170" s="20"/>
      <c r="I170" s="120"/>
      <c r="J170" s="13"/>
      <c r="K170" s="13"/>
      <c r="L170" s="13"/>
      <c r="M170" s="13"/>
      <c r="N170" s="128"/>
      <c r="O170" s="13"/>
      <c r="P170" s="13"/>
      <c r="Q170" s="129"/>
      <c r="R170" s="201"/>
      <c r="S170" s="119"/>
      <c r="T170" s="20"/>
      <c r="U170" s="121"/>
    </row>
    <row r="171" spans="1:21" x14ac:dyDescent="0.2">
      <c r="A171" s="11">
        <f t="shared" si="247"/>
        <v>0</v>
      </c>
      <c r="B171" s="11" t="str">
        <f t="shared" si="248"/>
        <v>Gastroenterology2</v>
      </c>
      <c r="C171" s="402" t="str">
        <f t="shared" ref="C171:C194" si="302">C170</f>
        <v>Gastroenterology</v>
      </c>
      <c r="D171" s="84">
        <v>2</v>
      </c>
      <c r="E171" s="21" t="s">
        <v>117</v>
      </c>
      <c r="F171" s="198">
        <v>0</v>
      </c>
      <c r="G171" s="20"/>
      <c r="H171" s="20"/>
      <c r="I171" s="120"/>
      <c r="J171" s="20"/>
      <c r="K171" s="20"/>
      <c r="L171" s="20"/>
      <c r="M171" s="20"/>
      <c r="N171" s="119"/>
      <c r="O171" s="20"/>
      <c r="P171" s="20"/>
      <c r="Q171" s="120"/>
      <c r="R171" s="201"/>
      <c r="S171" s="119"/>
      <c r="T171" s="20"/>
      <c r="U171" s="121"/>
    </row>
    <row r="172" spans="1:21" x14ac:dyDescent="0.2">
      <c r="A172" s="11">
        <f t="shared" si="247"/>
        <v>0</v>
      </c>
      <c r="B172" s="11" t="str">
        <f t="shared" si="248"/>
        <v>Gastroenterology3</v>
      </c>
      <c r="C172" s="402" t="str">
        <f t="shared" si="302"/>
        <v>Gastroenterology</v>
      </c>
      <c r="D172" s="84">
        <v>3</v>
      </c>
      <c r="E172" s="21" t="s">
        <v>118</v>
      </c>
      <c r="F172" s="198">
        <v>0</v>
      </c>
      <c r="G172" s="20"/>
      <c r="H172" s="20"/>
      <c r="I172" s="120"/>
      <c r="J172" s="20"/>
      <c r="K172" s="20"/>
      <c r="L172" s="20"/>
      <c r="M172" s="20"/>
      <c r="N172" s="119"/>
      <c r="O172" s="20"/>
      <c r="P172" s="20"/>
      <c r="Q172" s="120"/>
      <c r="R172" s="201"/>
      <c r="S172" s="119"/>
      <c r="T172" s="20"/>
      <c r="U172" s="121"/>
    </row>
    <row r="173" spans="1:21" x14ac:dyDescent="0.2">
      <c r="A173" s="11">
        <f t="shared" si="247"/>
        <v>0</v>
      </c>
      <c r="B173" s="11" t="str">
        <f t="shared" si="248"/>
        <v xml:space="preserve">Gastroenterology </v>
      </c>
      <c r="C173" s="402" t="str">
        <f t="shared" si="302"/>
        <v>Gastroenterology</v>
      </c>
      <c r="D173" s="88" t="s">
        <v>100</v>
      </c>
      <c r="E173" s="34"/>
      <c r="F173" s="119"/>
      <c r="G173" s="20"/>
      <c r="H173" s="20"/>
      <c r="I173" s="120"/>
      <c r="J173" s="52"/>
      <c r="K173" s="52"/>
      <c r="L173" s="52"/>
      <c r="M173" s="52"/>
      <c r="N173" s="130"/>
      <c r="O173" s="52"/>
      <c r="P173" s="52"/>
      <c r="Q173" s="131"/>
      <c r="R173" s="201"/>
      <c r="S173" s="119"/>
      <c r="T173" s="20"/>
      <c r="U173" s="121"/>
    </row>
    <row r="174" spans="1:21" x14ac:dyDescent="0.2">
      <c r="A174" s="11">
        <f t="shared" si="247"/>
        <v>0</v>
      </c>
      <c r="B174" s="11" t="str">
        <f t="shared" si="248"/>
        <v xml:space="preserve">Gastroenterology </v>
      </c>
      <c r="C174" s="402" t="str">
        <f t="shared" si="302"/>
        <v>Gastroenterology</v>
      </c>
      <c r="D174" s="84" t="s">
        <v>100</v>
      </c>
      <c r="E174" s="21" t="s">
        <v>36</v>
      </c>
      <c r="F174" s="23"/>
      <c r="G174" s="24"/>
      <c r="H174" s="24"/>
      <c r="I174" s="25"/>
      <c r="J174" s="24"/>
      <c r="K174" s="24"/>
      <c r="L174" s="24"/>
      <c r="M174" s="24"/>
      <c r="N174" s="23"/>
      <c r="O174" s="24"/>
      <c r="P174" s="24"/>
      <c r="Q174" s="25"/>
      <c r="R174" s="201"/>
      <c r="S174" s="23"/>
      <c r="T174" s="24"/>
      <c r="U174" s="107"/>
    </row>
    <row r="175" spans="1:21" x14ac:dyDescent="0.2">
      <c r="A175" s="11">
        <f t="shared" si="247"/>
        <v>0</v>
      </c>
      <c r="B175" s="11" t="str">
        <f t="shared" si="248"/>
        <v>Gastroenterology4</v>
      </c>
      <c r="C175" s="402" t="str">
        <f t="shared" si="302"/>
        <v>Gastroenterology</v>
      </c>
      <c r="D175" s="86">
        <v>4</v>
      </c>
      <c r="E175" s="26" t="s">
        <v>15</v>
      </c>
      <c r="F175" s="27"/>
      <c r="G175" s="28"/>
      <c r="H175" s="28"/>
      <c r="I175" s="29"/>
      <c r="J175" s="365"/>
      <c r="K175" s="28"/>
      <c r="L175" s="28"/>
      <c r="M175" s="385"/>
      <c r="N175" s="27"/>
      <c r="O175" s="28"/>
      <c r="P175" s="28"/>
      <c r="Q175" s="29"/>
      <c r="R175" s="201"/>
      <c r="S175" s="181">
        <f>SUM(F175:I175)</f>
        <v>0</v>
      </c>
      <c r="T175" s="182">
        <f>SUM(J175:M175)</f>
        <v>0</v>
      </c>
      <c r="U175" s="183">
        <f>SUM(N175:Q175)</f>
        <v>0</v>
      </c>
    </row>
    <row r="176" spans="1:21" x14ac:dyDescent="0.2">
      <c r="A176" s="11">
        <f t="shared" si="247"/>
        <v>0</v>
      </c>
      <c r="B176" s="11" t="str">
        <f t="shared" si="248"/>
        <v>Gastroenterology5</v>
      </c>
      <c r="C176" s="402" t="str">
        <f t="shared" si="302"/>
        <v>Gastroenterology</v>
      </c>
      <c r="D176" s="87">
        <v>5</v>
      </c>
      <c r="E176" s="30" t="s">
        <v>14</v>
      </c>
      <c r="F176" s="31"/>
      <c r="G176" s="32"/>
      <c r="H176" s="32"/>
      <c r="I176" s="33"/>
      <c r="J176" s="366"/>
      <c r="K176" s="32"/>
      <c r="L176" s="32"/>
      <c r="M176" s="386"/>
      <c r="N176" s="31"/>
      <c r="O176" s="32"/>
      <c r="P176" s="32"/>
      <c r="Q176" s="33"/>
      <c r="R176" s="201"/>
      <c r="S176" s="166">
        <f t="shared" ref="S176" si="303">SUM(F176:I176)</f>
        <v>0</v>
      </c>
      <c r="T176" s="167">
        <f t="shared" ref="T176" si="304">SUM(J176:M176)</f>
        <v>0</v>
      </c>
      <c r="U176" s="168">
        <f t="shared" ref="U176" si="305">SUM(N176:Q176)</f>
        <v>0</v>
      </c>
    </row>
    <row r="177" spans="1:21" x14ac:dyDescent="0.2">
      <c r="A177" s="11">
        <f t="shared" si="247"/>
        <v>0</v>
      </c>
      <c r="B177" s="11" t="str">
        <f t="shared" si="248"/>
        <v>Gastroenterology6</v>
      </c>
      <c r="C177" s="402" t="str">
        <f t="shared" si="302"/>
        <v>Gastroenterology</v>
      </c>
      <c r="D177" s="84">
        <v>6</v>
      </c>
      <c r="E177" s="21" t="s">
        <v>18</v>
      </c>
      <c r="F177" s="62">
        <f>F175-F176</f>
        <v>0</v>
      </c>
      <c r="G177" s="63">
        <f t="shared" ref="G177" si="306">G175-G176</f>
        <v>0</v>
      </c>
      <c r="H177" s="63">
        <f t="shared" ref="H177" si="307">H175-H176</f>
        <v>0</v>
      </c>
      <c r="I177" s="64">
        <f t="shared" ref="I177" si="308">I175-I176</f>
        <v>0</v>
      </c>
      <c r="J177" s="361">
        <f t="shared" ref="J177" si="309">J175-J176</f>
        <v>0</v>
      </c>
      <c r="K177" s="63">
        <f t="shared" ref="K177" si="310">K175-K176</f>
        <v>0</v>
      </c>
      <c r="L177" s="63">
        <f t="shared" ref="L177" si="311">L175-L176</f>
        <v>0</v>
      </c>
      <c r="M177" s="381">
        <f t="shared" ref="M177" si="312">M175-M176</f>
        <v>0</v>
      </c>
      <c r="N177" s="62">
        <f t="shared" ref="N177" si="313">N175-N176</f>
        <v>0</v>
      </c>
      <c r="O177" s="63">
        <f t="shared" ref="O177" si="314">O175-O176</f>
        <v>0</v>
      </c>
      <c r="P177" s="63">
        <f t="shared" ref="P177" si="315">P175-P176</f>
        <v>0</v>
      </c>
      <c r="Q177" s="64">
        <f t="shared" ref="Q177" si="316">Q175-Q176</f>
        <v>0</v>
      </c>
      <c r="R177" s="203"/>
      <c r="S177" s="395">
        <f t="shared" ref="S177" si="317">S175-S176</f>
        <v>0</v>
      </c>
      <c r="T177" s="351">
        <f t="shared" ref="T177" si="318">T175-T176</f>
        <v>0</v>
      </c>
      <c r="U177" s="396">
        <f t="shared" ref="U177" si="319">U175-U176</f>
        <v>0</v>
      </c>
    </row>
    <row r="178" spans="1:21" x14ac:dyDescent="0.2">
      <c r="A178" s="11">
        <f t="shared" si="247"/>
        <v>0</v>
      </c>
      <c r="B178" s="11" t="str">
        <f t="shared" si="248"/>
        <v xml:space="preserve">Gastroenterology </v>
      </c>
      <c r="C178" s="402" t="str">
        <f t="shared" si="302"/>
        <v>Gastroenterology</v>
      </c>
      <c r="D178" s="88" t="s">
        <v>100</v>
      </c>
      <c r="E178" s="34"/>
      <c r="F178" s="35"/>
      <c r="G178" s="36"/>
      <c r="H178" s="36"/>
      <c r="I178" s="37"/>
      <c r="J178" s="39"/>
      <c r="K178" s="39"/>
      <c r="L178" s="39"/>
      <c r="M178" s="39"/>
      <c r="N178" s="38"/>
      <c r="O178" s="39"/>
      <c r="P178" s="39"/>
      <c r="Q178" s="40"/>
      <c r="R178" s="201"/>
      <c r="S178" s="38"/>
      <c r="T178" s="39"/>
      <c r="U178" s="108"/>
    </row>
    <row r="179" spans="1:21" x14ac:dyDescent="0.2">
      <c r="A179" s="11">
        <f t="shared" si="247"/>
        <v>0</v>
      </c>
      <c r="B179" s="11" t="str">
        <f t="shared" si="248"/>
        <v xml:space="preserve">Gastroenterology </v>
      </c>
      <c r="C179" s="402" t="str">
        <f t="shared" si="302"/>
        <v>Gastroenterology</v>
      </c>
      <c r="D179" s="84" t="s">
        <v>100</v>
      </c>
      <c r="E179" s="21" t="s">
        <v>32</v>
      </c>
      <c r="F179" s="23"/>
      <c r="G179" s="24"/>
      <c r="H179" s="24"/>
      <c r="I179" s="25"/>
      <c r="J179" s="24"/>
      <c r="K179" s="24"/>
      <c r="L179" s="24"/>
      <c r="M179" s="24"/>
      <c r="N179" s="23"/>
      <c r="O179" s="24"/>
      <c r="P179" s="24"/>
      <c r="Q179" s="25"/>
      <c r="R179" s="201"/>
      <c r="S179" s="23"/>
      <c r="T179" s="24"/>
      <c r="U179" s="107"/>
    </row>
    <row r="180" spans="1:21" x14ac:dyDescent="0.2">
      <c r="A180" s="11">
        <f t="shared" si="247"/>
        <v>0</v>
      </c>
      <c r="B180" s="11" t="str">
        <f t="shared" si="248"/>
        <v>Gastroenterology7</v>
      </c>
      <c r="C180" s="402" t="str">
        <f t="shared" si="302"/>
        <v>Gastroenterology</v>
      </c>
      <c r="D180" s="86">
        <v>7</v>
      </c>
      <c r="E180" s="26" t="s">
        <v>49</v>
      </c>
      <c r="F180" s="27"/>
      <c r="G180" s="28"/>
      <c r="H180" s="28"/>
      <c r="I180" s="29"/>
      <c r="J180" s="365"/>
      <c r="K180" s="28"/>
      <c r="L180" s="28"/>
      <c r="M180" s="385"/>
      <c r="N180" s="27"/>
      <c r="O180" s="28"/>
      <c r="P180" s="28"/>
      <c r="Q180" s="29"/>
      <c r="R180" s="206"/>
      <c r="S180" s="156">
        <f>SUM(F180:I180)</f>
        <v>0</v>
      </c>
      <c r="T180" s="157">
        <f>SUM(J180:M180)</f>
        <v>0</v>
      </c>
      <c r="U180" s="160">
        <f>SUM(N180:Q180)</f>
        <v>0</v>
      </c>
    </row>
    <row r="181" spans="1:21" x14ac:dyDescent="0.2">
      <c r="A181" s="11">
        <f t="shared" si="247"/>
        <v>0</v>
      </c>
      <c r="B181" s="11" t="str">
        <f t="shared" si="248"/>
        <v>Gastroenterology8</v>
      </c>
      <c r="C181" s="402" t="str">
        <f t="shared" si="302"/>
        <v>Gastroenterology</v>
      </c>
      <c r="D181" s="86">
        <v>8</v>
      </c>
      <c r="E181" s="30" t="s">
        <v>56</v>
      </c>
      <c r="F181" s="31"/>
      <c r="G181" s="32"/>
      <c r="H181" s="32"/>
      <c r="I181" s="33"/>
      <c r="J181" s="366"/>
      <c r="K181" s="32"/>
      <c r="L181" s="32"/>
      <c r="M181" s="386"/>
      <c r="N181" s="31"/>
      <c r="O181" s="32"/>
      <c r="P181" s="32"/>
      <c r="Q181" s="33"/>
      <c r="R181" s="206"/>
      <c r="S181" s="162">
        <f t="shared" ref="S181:S182" si="320">SUM(F181:I181)</f>
        <v>0</v>
      </c>
      <c r="T181" s="163">
        <f t="shared" ref="T181:T182" si="321">SUM(J181:M181)</f>
        <v>0</v>
      </c>
      <c r="U181" s="165">
        <f t="shared" ref="U181:U182" si="322">SUM(N181:Q181)</f>
        <v>0</v>
      </c>
    </row>
    <row r="182" spans="1:21" x14ac:dyDescent="0.2">
      <c r="A182" s="11">
        <f t="shared" si="247"/>
        <v>0</v>
      </c>
      <c r="B182" s="11" t="str">
        <f t="shared" si="248"/>
        <v>Gastroenterology9</v>
      </c>
      <c r="C182" s="402" t="str">
        <f t="shared" si="302"/>
        <v>Gastroenterology</v>
      </c>
      <c r="D182" s="84">
        <v>9</v>
      </c>
      <c r="E182" s="21" t="s">
        <v>35</v>
      </c>
      <c r="F182" s="62">
        <f t="shared" ref="F182:Q182" si="323">SUM(F180:F181)</f>
        <v>0</v>
      </c>
      <c r="G182" s="63">
        <f t="shared" si="323"/>
        <v>0</v>
      </c>
      <c r="H182" s="63">
        <f t="shared" si="323"/>
        <v>0</v>
      </c>
      <c r="I182" s="64">
        <f t="shared" si="323"/>
        <v>0</v>
      </c>
      <c r="J182" s="361">
        <f t="shared" si="323"/>
        <v>0</v>
      </c>
      <c r="K182" s="63">
        <f t="shared" si="323"/>
        <v>0</v>
      </c>
      <c r="L182" s="63">
        <f t="shared" si="323"/>
        <v>0</v>
      </c>
      <c r="M182" s="381">
        <f t="shared" si="323"/>
        <v>0</v>
      </c>
      <c r="N182" s="62">
        <f t="shared" si="323"/>
        <v>0</v>
      </c>
      <c r="O182" s="63">
        <f t="shared" si="323"/>
        <v>0</v>
      </c>
      <c r="P182" s="63">
        <f t="shared" si="323"/>
        <v>0</v>
      </c>
      <c r="Q182" s="64">
        <f t="shared" si="323"/>
        <v>0</v>
      </c>
      <c r="R182" s="203"/>
      <c r="S182" s="62">
        <f t="shared" si="320"/>
        <v>0</v>
      </c>
      <c r="T182" s="63">
        <f t="shared" si="321"/>
        <v>0</v>
      </c>
      <c r="U182" s="103">
        <f t="shared" si="322"/>
        <v>0</v>
      </c>
    </row>
    <row r="183" spans="1:21" x14ac:dyDescent="0.2">
      <c r="A183" s="11">
        <f t="shared" si="247"/>
        <v>0</v>
      </c>
      <c r="B183" s="11" t="str">
        <f t="shared" si="248"/>
        <v xml:space="preserve">Gastroenterology </v>
      </c>
      <c r="C183" s="402" t="str">
        <f t="shared" si="302"/>
        <v>Gastroenterology</v>
      </c>
      <c r="D183" s="89" t="s">
        <v>100</v>
      </c>
      <c r="E183" s="43"/>
      <c r="F183" s="38"/>
      <c r="G183" s="39"/>
      <c r="H183" s="39"/>
      <c r="I183" s="40"/>
      <c r="J183" s="39"/>
      <c r="K183" s="39"/>
      <c r="L183" s="39"/>
      <c r="M183" s="39"/>
      <c r="N183" s="38"/>
      <c r="O183" s="39"/>
      <c r="P183" s="39"/>
      <c r="Q183" s="40"/>
      <c r="R183" s="206"/>
      <c r="S183" s="38"/>
      <c r="T183" s="39"/>
      <c r="U183" s="108"/>
    </row>
    <row r="184" spans="1:21" x14ac:dyDescent="0.2">
      <c r="A184" s="11">
        <f t="shared" si="247"/>
        <v>0</v>
      </c>
      <c r="B184" s="11" t="str">
        <f t="shared" si="248"/>
        <v xml:space="preserve">Gastroenterology </v>
      </c>
      <c r="C184" s="402" t="str">
        <f t="shared" si="302"/>
        <v>Gastroenterology</v>
      </c>
      <c r="D184" s="84" t="s">
        <v>100</v>
      </c>
      <c r="E184" s="21" t="s">
        <v>27</v>
      </c>
      <c r="F184" s="23"/>
      <c r="G184" s="24"/>
      <c r="H184" s="24"/>
      <c r="I184" s="25"/>
      <c r="J184" s="24"/>
      <c r="K184" s="24"/>
      <c r="L184" s="24"/>
      <c r="M184" s="24"/>
      <c r="N184" s="23"/>
      <c r="O184" s="24"/>
      <c r="P184" s="24"/>
      <c r="Q184" s="25"/>
      <c r="R184" s="206"/>
      <c r="S184" s="23"/>
      <c r="T184" s="24"/>
      <c r="U184" s="107"/>
    </row>
    <row r="185" spans="1:21" x14ac:dyDescent="0.2">
      <c r="A185" s="11">
        <f t="shared" si="247"/>
        <v>0</v>
      </c>
      <c r="B185" s="11" t="str">
        <f t="shared" si="248"/>
        <v>Gastroenterology10</v>
      </c>
      <c r="C185" s="402" t="str">
        <f t="shared" si="302"/>
        <v>Gastroenterology</v>
      </c>
      <c r="D185" s="154">
        <v>10</v>
      </c>
      <c r="E185" s="155" t="s">
        <v>133</v>
      </c>
      <c r="F185" s="156">
        <f>F177-F180</f>
        <v>0</v>
      </c>
      <c r="G185" s="157">
        <f t="shared" ref="G185:Q185" si="324">G177-G180</f>
        <v>0</v>
      </c>
      <c r="H185" s="157">
        <f t="shared" si="324"/>
        <v>0</v>
      </c>
      <c r="I185" s="158">
        <f t="shared" si="324"/>
        <v>0</v>
      </c>
      <c r="J185" s="352">
        <f t="shared" si="324"/>
        <v>0</v>
      </c>
      <c r="K185" s="157">
        <f t="shared" si="324"/>
        <v>0</v>
      </c>
      <c r="L185" s="157">
        <f t="shared" si="324"/>
        <v>0</v>
      </c>
      <c r="M185" s="380">
        <f t="shared" si="324"/>
        <v>0</v>
      </c>
      <c r="N185" s="156">
        <f t="shared" si="324"/>
        <v>0</v>
      </c>
      <c r="O185" s="157">
        <f t="shared" si="324"/>
        <v>0</v>
      </c>
      <c r="P185" s="157">
        <f t="shared" si="324"/>
        <v>0</v>
      </c>
      <c r="Q185" s="158">
        <f t="shared" si="324"/>
        <v>0</v>
      </c>
      <c r="R185" s="204"/>
      <c r="S185" s="353">
        <f t="shared" ref="S185:U185" si="325">S177-S180</f>
        <v>0</v>
      </c>
      <c r="T185" s="352">
        <f t="shared" si="325"/>
        <v>0</v>
      </c>
      <c r="U185" s="160">
        <f t="shared" si="325"/>
        <v>0</v>
      </c>
    </row>
    <row r="186" spans="1:21" x14ac:dyDescent="0.2">
      <c r="A186" s="11">
        <f t="shared" si="247"/>
        <v>0</v>
      </c>
      <c r="B186" s="11" t="str">
        <f t="shared" si="248"/>
        <v>Gastroenterology11</v>
      </c>
      <c r="C186" s="402" t="str">
        <f t="shared" si="302"/>
        <v>Gastroenterology</v>
      </c>
      <c r="D186" s="154">
        <v>11</v>
      </c>
      <c r="E186" s="155" t="s">
        <v>134</v>
      </c>
      <c r="F186" s="162">
        <f t="shared" ref="F186:U186" si="326">F177-F182</f>
        <v>0</v>
      </c>
      <c r="G186" s="163">
        <f t="shared" si="326"/>
        <v>0</v>
      </c>
      <c r="H186" s="163">
        <f t="shared" si="326"/>
        <v>0</v>
      </c>
      <c r="I186" s="164">
        <f t="shared" si="326"/>
        <v>0</v>
      </c>
      <c r="J186" s="362">
        <f t="shared" si="326"/>
        <v>0</v>
      </c>
      <c r="K186" s="163">
        <f t="shared" si="326"/>
        <v>0</v>
      </c>
      <c r="L186" s="163">
        <f t="shared" si="326"/>
        <v>0</v>
      </c>
      <c r="M186" s="382">
        <f t="shared" si="326"/>
        <v>0</v>
      </c>
      <c r="N186" s="162">
        <f t="shared" si="326"/>
        <v>0</v>
      </c>
      <c r="O186" s="163">
        <f t="shared" si="326"/>
        <v>0</v>
      </c>
      <c r="P186" s="163">
        <f t="shared" si="326"/>
        <v>0</v>
      </c>
      <c r="Q186" s="164">
        <f t="shared" si="326"/>
        <v>0</v>
      </c>
      <c r="R186" s="204">
        <f t="shared" si="326"/>
        <v>0</v>
      </c>
      <c r="S186" s="156">
        <f t="shared" si="326"/>
        <v>0</v>
      </c>
      <c r="T186" s="163">
        <f t="shared" si="326"/>
        <v>0</v>
      </c>
      <c r="U186" s="165">
        <f t="shared" si="326"/>
        <v>0</v>
      </c>
    </row>
    <row r="187" spans="1:21" x14ac:dyDescent="0.2">
      <c r="A187" s="11">
        <f t="shared" si="247"/>
        <v>0</v>
      </c>
      <c r="B187" s="11" t="str">
        <f t="shared" si="248"/>
        <v>Gastroenterology12</v>
      </c>
      <c r="C187" s="402" t="str">
        <f t="shared" si="302"/>
        <v>Gastroenterology</v>
      </c>
      <c r="D187" s="154">
        <v>12</v>
      </c>
      <c r="E187" s="161" t="s">
        <v>30</v>
      </c>
      <c r="F187" s="173">
        <f>F172+F186</f>
        <v>0</v>
      </c>
      <c r="G187" s="167">
        <f>F187+G186</f>
        <v>0</v>
      </c>
      <c r="H187" s="167">
        <f t="shared" ref="H187" si="327">G187+H186</f>
        <v>0</v>
      </c>
      <c r="I187" s="169">
        <f t="shared" ref="I187" si="328">H187+I186</f>
        <v>0</v>
      </c>
      <c r="J187" s="363">
        <f t="shared" ref="J187" si="329">I187+J186</f>
        <v>0</v>
      </c>
      <c r="K187" s="167">
        <f t="shared" ref="K187" si="330">J187+K186</f>
        <v>0</v>
      </c>
      <c r="L187" s="167">
        <f t="shared" ref="L187" si="331">K187+L186</f>
        <v>0</v>
      </c>
      <c r="M187" s="383">
        <f t="shared" ref="M187" si="332">L187+M186</f>
        <v>0</v>
      </c>
      <c r="N187" s="166">
        <f t="shared" ref="N187" si="333">M187+N186</f>
        <v>0</v>
      </c>
      <c r="O187" s="167">
        <f t="shared" ref="O187" si="334">N187+O186</f>
        <v>0</v>
      </c>
      <c r="P187" s="167">
        <f t="shared" ref="P187" si="335">O187+P186</f>
        <v>0</v>
      </c>
      <c r="Q187" s="169">
        <f t="shared" ref="Q187" si="336">P187+Q186</f>
        <v>0</v>
      </c>
      <c r="R187" s="204"/>
      <c r="S187" s="166">
        <f>I187</f>
        <v>0</v>
      </c>
      <c r="T187" s="167">
        <f>M187</f>
        <v>0</v>
      </c>
      <c r="U187" s="168">
        <f>Q187</f>
        <v>0</v>
      </c>
    </row>
    <row r="188" spans="1:21" x14ac:dyDescent="0.2">
      <c r="A188" s="11">
        <f t="shared" si="247"/>
        <v>0</v>
      </c>
      <c r="B188" s="11" t="str">
        <f t="shared" si="248"/>
        <v>Gastroenterology13</v>
      </c>
      <c r="C188" s="402" t="str">
        <f t="shared" si="302"/>
        <v>Gastroenterology</v>
      </c>
      <c r="D188" s="154">
        <v>13</v>
      </c>
      <c r="E188" s="155" t="s">
        <v>28</v>
      </c>
      <c r="F188" s="166" t="e">
        <f>F187/(F182/13)</f>
        <v>#DIV/0!</v>
      </c>
      <c r="G188" s="167" t="e">
        <f t="shared" ref="G188" si="337">G187/(G182/13)</f>
        <v>#DIV/0!</v>
      </c>
      <c r="H188" s="167" t="e">
        <f t="shared" ref="H188" si="338">H187/(H182/13)</f>
        <v>#DIV/0!</v>
      </c>
      <c r="I188" s="169" t="e">
        <f t="shared" ref="I188" si="339">I187/(I182/13)</f>
        <v>#DIV/0!</v>
      </c>
      <c r="J188" s="363" t="e">
        <f t="shared" ref="J188" si="340">J187/(J182/13)</f>
        <v>#DIV/0!</v>
      </c>
      <c r="K188" s="167" t="e">
        <f t="shared" ref="K188" si="341">K187/(K182/13)</f>
        <v>#DIV/0!</v>
      </c>
      <c r="L188" s="167" t="e">
        <f t="shared" ref="L188" si="342">L187/(L182/13)</f>
        <v>#DIV/0!</v>
      </c>
      <c r="M188" s="383" t="e">
        <f t="shared" ref="M188" si="343">M187/(M182/13)</f>
        <v>#DIV/0!</v>
      </c>
      <c r="N188" s="166" t="e">
        <f t="shared" ref="N188" si="344">N187/(N182/13)</f>
        <v>#DIV/0!</v>
      </c>
      <c r="O188" s="167" t="e">
        <f t="shared" ref="O188" si="345">O187/(O182/13)</f>
        <v>#DIV/0!</v>
      </c>
      <c r="P188" s="167" t="e">
        <f t="shared" ref="P188" si="346">P187/(P182/13)</f>
        <v>#DIV/0!</v>
      </c>
      <c r="Q188" s="169" t="e">
        <f t="shared" ref="Q188" si="347">Q187/(Q182/13)</f>
        <v>#DIV/0!</v>
      </c>
      <c r="R188" s="204"/>
      <c r="S188" s="166" t="e">
        <f t="shared" ref="S188" si="348">I188</f>
        <v>#DIV/0!</v>
      </c>
      <c r="T188" s="167" t="e">
        <f t="shared" ref="T188" si="349">M188</f>
        <v>#DIV/0!</v>
      </c>
      <c r="U188" s="168" t="e">
        <f t="shared" ref="U188" si="350">Q188</f>
        <v>#DIV/0!</v>
      </c>
    </row>
    <row r="189" spans="1:21" x14ac:dyDescent="0.2">
      <c r="A189" s="11">
        <f t="shared" si="247"/>
        <v>0</v>
      </c>
      <c r="B189" s="11" t="str">
        <f t="shared" si="248"/>
        <v>Gastroenterology14</v>
      </c>
      <c r="C189" s="402" t="str">
        <f t="shared" si="302"/>
        <v>Gastroenterology</v>
      </c>
      <c r="D189" s="86">
        <v>14</v>
      </c>
      <c r="E189" s="45" t="s">
        <v>33</v>
      </c>
      <c r="F189" s="48"/>
      <c r="G189" s="46"/>
      <c r="H189" s="46"/>
      <c r="I189" s="47"/>
      <c r="J189" s="367"/>
      <c r="K189" s="46"/>
      <c r="L189" s="46"/>
      <c r="M189" s="387"/>
      <c r="N189" s="48"/>
      <c r="O189" s="46"/>
      <c r="P189" s="46"/>
      <c r="Q189" s="47"/>
      <c r="R189" s="206"/>
      <c r="S189" s="166">
        <f>I189</f>
        <v>0</v>
      </c>
      <c r="T189" s="167">
        <f>M189</f>
        <v>0</v>
      </c>
      <c r="U189" s="168">
        <f>Q189</f>
        <v>0</v>
      </c>
    </row>
    <row r="190" spans="1:21" x14ac:dyDescent="0.2">
      <c r="A190" s="11">
        <f t="shared" si="247"/>
        <v>0</v>
      </c>
      <c r="B190" s="11" t="str">
        <f t="shared" si="248"/>
        <v>Gastroenterology15</v>
      </c>
      <c r="C190" s="402" t="str">
        <f t="shared" si="302"/>
        <v>Gastroenterology</v>
      </c>
      <c r="D190" s="154">
        <v>15</v>
      </c>
      <c r="E190" s="155" t="s">
        <v>275</v>
      </c>
      <c r="F190" s="373" t="e">
        <f>VLOOKUP(CONCATENATE($A190,$C190),'[1]NOP Board spclty milstns MNTH'!$D$2:$AJ$386,F$9,FALSE)</f>
        <v>#N/A</v>
      </c>
      <c r="G190" s="346" t="e">
        <f>VLOOKUP(CONCATENATE($A190,$C190),'[1]NOP Board spclty milstns MNTH'!$D$2:$AJ$386,G$9,FALSE)</f>
        <v>#N/A</v>
      </c>
      <c r="H190" s="347" t="e">
        <f>VLOOKUP(CONCATENATE($A190,$C190),'[1]NOP Board spclty milstns MNTH'!$D$2:$AJ$386,H$9,FALSE)</f>
        <v>#N/A</v>
      </c>
      <c r="I190" s="374" t="e">
        <f>VLOOKUP(CONCATENATE($A190,$C190),'[1]NOP Board spclty milstns MNTH'!$D$2:$AJ$386,I$9,FALSE)</f>
        <v>#N/A</v>
      </c>
      <c r="J190" s="348" t="e">
        <f>VLOOKUP(CONCATENATE($A190,$C190),'[1]NOP Board spclty milstns MNTH'!$D$2:$AJ$386,J$9,FALSE)</f>
        <v>#N/A</v>
      </c>
      <c r="K190" s="349" t="e">
        <f>VLOOKUP(CONCATENATE($A190,$C190),'[1]NOP Board spclty milstns MNTH'!$D$2:$AJ$386,K$9,FALSE)</f>
        <v>#N/A</v>
      </c>
      <c r="L190" s="346" t="e">
        <f>VLOOKUP(CONCATENATE($A190,$C190),'[1]NOP Board spclty milstns MNTH'!$D$2:$AJ$386,L$9,FALSE)</f>
        <v>#N/A</v>
      </c>
      <c r="M190" s="348" t="e">
        <f>VLOOKUP(CONCATENATE($A190,$C190),'[1]NOP Board spclty milstns MNTH'!$D$2:$AJ$386,M$9,FALSE)</f>
        <v>#N/A</v>
      </c>
      <c r="N190" s="405" t="s">
        <v>16</v>
      </c>
      <c r="O190" s="406" t="s">
        <v>16</v>
      </c>
      <c r="P190" s="407" t="s">
        <v>16</v>
      </c>
      <c r="Q190" s="408" t="s">
        <v>16</v>
      </c>
      <c r="R190" s="206"/>
      <c r="S190" s="166" t="e">
        <f>I190</f>
        <v>#N/A</v>
      </c>
      <c r="T190" s="167" t="e">
        <f>M190</f>
        <v>#N/A</v>
      </c>
      <c r="U190" s="168" t="str">
        <f>Q190</f>
        <v>-</v>
      </c>
    </row>
    <row r="191" spans="1:21" x14ac:dyDescent="0.2">
      <c r="A191" s="11">
        <f t="shared" si="247"/>
        <v>0</v>
      </c>
      <c r="B191" s="11" t="str">
        <f t="shared" si="248"/>
        <v>Gastroenterology16</v>
      </c>
      <c r="C191" s="402" t="str">
        <f t="shared" si="302"/>
        <v>Gastroenterology</v>
      </c>
      <c r="D191" s="85">
        <v>16</v>
      </c>
      <c r="E191" s="14" t="s">
        <v>34</v>
      </c>
      <c r="F191" s="376"/>
      <c r="G191" s="350"/>
      <c r="H191" s="350"/>
      <c r="I191" s="377"/>
      <c r="J191" s="368"/>
      <c r="K191" s="350"/>
      <c r="L191" s="350"/>
      <c r="M191" s="388"/>
      <c r="N191" s="376"/>
      <c r="O191" s="350"/>
      <c r="P191" s="350"/>
      <c r="Q191" s="377"/>
      <c r="R191" s="206"/>
      <c r="S191" s="162"/>
      <c r="T191" s="163"/>
      <c r="U191" s="165"/>
    </row>
    <row r="192" spans="1:21" x14ac:dyDescent="0.2">
      <c r="A192" s="11">
        <f t="shared" si="247"/>
        <v>0</v>
      </c>
      <c r="B192" s="11" t="str">
        <f t="shared" si="248"/>
        <v xml:space="preserve">Gastroenterology </v>
      </c>
      <c r="C192" s="402" t="str">
        <f t="shared" si="302"/>
        <v>Gastroenterology</v>
      </c>
      <c r="D192" s="84" t="s">
        <v>100</v>
      </c>
      <c r="E192" s="21" t="s">
        <v>57</v>
      </c>
      <c r="F192" s="23"/>
      <c r="G192" s="24"/>
      <c r="H192" s="24"/>
      <c r="I192" s="25"/>
      <c r="J192" s="24"/>
      <c r="K192" s="24"/>
      <c r="L192" s="24"/>
      <c r="M192" s="24"/>
      <c r="N192" s="23"/>
      <c r="O192" s="24"/>
      <c r="P192" s="24"/>
      <c r="Q192" s="25"/>
      <c r="R192" s="201"/>
      <c r="S192" s="23"/>
      <c r="T192" s="24"/>
      <c r="U192" s="107"/>
    </row>
    <row r="193" spans="1:21" x14ac:dyDescent="0.2">
      <c r="A193" s="11">
        <f t="shared" si="247"/>
        <v>0</v>
      </c>
      <c r="B193" s="11" t="str">
        <f t="shared" si="248"/>
        <v>Gastroenterology17</v>
      </c>
      <c r="C193" s="402" t="str">
        <f t="shared" si="302"/>
        <v>Gastroenterology</v>
      </c>
      <c r="D193" s="345">
        <v>17</v>
      </c>
      <c r="E193" s="44" t="s">
        <v>29</v>
      </c>
      <c r="F193" s="49">
        <v>0</v>
      </c>
      <c r="G193" s="50">
        <v>0</v>
      </c>
      <c r="H193" s="50">
        <v>0</v>
      </c>
      <c r="I193" s="51">
        <v>0</v>
      </c>
      <c r="J193" s="369">
        <v>0</v>
      </c>
      <c r="K193" s="50">
        <v>0</v>
      </c>
      <c r="L193" s="50">
        <v>0</v>
      </c>
      <c r="M193" s="389">
        <v>0</v>
      </c>
      <c r="N193" s="49">
        <v>0</v>
      </c>
      <c r="O193" s="50">
        <v>0</v>
      </c>
      <c r="P193" s="50">
        <v>0</v>
      </c>
      <c r="Q193" s="51">
        <v>0</v>
      </c>
      <c r="R193" s="201"/>
      <c r="S193" s="27"/>
      <c r="T193" s="28"/>
      <c r="U193" s="116"/>
    </row>
    <row r="194" spans="1:21" ht="13.5" thickBot="1" x14ac:dyDescent="0.25">
      <c r="A194" s="11">
        <f t="shared" si="247"/>
        <v>0</v>
      </c>
      <c r="B194" s="11" t="str">
        <f t="shared" si="248"/>
        <v>Gastroenterology18</v>
      </c>
      <c r="C194" s="402" t="str">
        <f t="shared" si="302"/>
        <v>Gastroenterology</v>
      </c>
      <c r="D194" s="170">
        <v>18</v>
      </c>
      <c r="E194" s="171" t="s">
        <v>37</v>
      </c>
      <c r="F194" s="166">
        <f t="shared" ref="F194:Q194" si="351">F193*F182</f>
        <v>0</v>
      </c>
      <c r="G194" s="167">
        <f t="shared" si="351"/>
        <v>0</v>
      </c>
      <c r="H194" s="167">
        <f t="shared" si="351"/>
        <v>0</v>
      </c>
      <c r="I194" s="169">
        <f t="shared" si="351"/>
        <v>0</v>
      </c>
      <c r="J194" s="363">
        <f t="shared" si="351"/>
        <v>0</v>
      </c>
      <c r="K194" s="167">
        <f t="shared" si="351"/>
        <v>0</v>
      </c>
      <c r="L194" s="167">
        <f t="shared" si="351"/>
        <v>0</v>
      </c>
      <c r="M194" s="383">
        <f t="shared" si="351"/>
        <v>0</v>
      </c>
      <c r="N194" s="166">
        <f t="shared" si="351"/>
        <v>0</v>
      </c>
      <c r="O194" s="167">
        <f t="shared" si="351"/>
        <v>0</v>
      </c>
      <c r="P194" s="167">
        <f t="shared" si="351"/>
        <v>0</v>
      </c>
      <c r="Q194" s="169">
        <f t="shared" si="351"/>
        <v>0</v>
      </c>
      <c r="R194" s="203"/>
      <c r="S194" s="166">
        <f t="shared" ref="S194" si="352">SUM(F194:I194)</f>
        <v>0</v>
      </c>
      <c r="T194" s="167">
        <f t="shared" ref="T194" si="353">SUM(J194:M194)</f>
        <v>0</v>
      </c>
      <c r="U194" s="168">
        <f t="shared" ref="U194" si="354">SUM(N194:Q194)</f>
        <v>0</v>
      </c>
    </row>
    <row r="195" spans="1:21" ht="18.75" thickBot="1" x14ac:dyDescent="0.3">
      <c r="A195" s="11">
        <f t="shared" si="247"/>
        <v>0</v>
      </c>
      <c r="B195" s="11" t="str">
        <f t="shared" si="248"/>
        <v>General MedicineGeneral Medicine</v>
      </c>
      <c r="C195" s="401" t="str">
        <f>D195</f>
        <v>General Medicine</v>
      </c>
      <c r="D195" s="68" t="s">
        <v>65</v>
      </c>
      <c r="E195" s="80"/>
      <c r="F195" s="375"/>
      <c r="G195" s="81"/>
      <c r="H195" s="81"/>
      <c r="I195" s="372"/>
      <c r="J195" s="81"/>
      <c r="K195" s="81"/>
      <c r="L195" s="81"/>
      <c r="M195" s="81"/>
      <c r="N195" s="391"/>
      <c r="O195" s="69"/>
      <c r="P195" s="69"/>
      <c r="Q195" s="392"/>
      <c r="R195" s="69"/>
      <c r="S195" s="391"/>
      <c r="T195" s="69"/>
      <c r="U195" s="82"/>
    </row>
    <row r="196" spans="1:21" x14ac:dyDescent="0.2">
      <c r="A196" s="11">
        <f t="shared" si="247"/>
        <v>0</v>
      </c>
      <c r="B196" s="11" t="str">
        <f t="shared" si="248"/>
        <v>General Medicine1</v>
      </c>
      <c r="C196" s="402" t="str">
        <f>C195</f>
        <v>General Medicine</v>
      </c>
      <c r="D196" s="84">
        <v>1</v>
      </c>
      <c r="E196" s="21" t="s">
        <v>55</v>
      </c>
      <c r="F196" s="198">
        <v>0</v>
      </c>
      <c r="G196" s="20"/>
      <c r="H196" s="20"/>
      <c r="I196" s="120"/>
      <c r="J196" s="13"/>
      <c r="K196" s="13"/>
      <c r="L196" s="13"/>
      <c r="M196" s="13"/>
      <c r="N196" s="128"/>
      <c r="O196" s="13"/>
      <c r="P196" s="13"/>
      <c r="Q196" s="129"/>
      <c r="R196" s="201"/>
      <c r="S196" s="119"/>
      <c r="T196" s="20"/>
      <c r="U196" s="121"/>
    </row>
    <row r="197" spans="1:21" x14ac:dyDescent="0.2">
      <c r="A197" s="11">
        <f t="shared" si="247"/>
        <v>0</v>
      </c>
      <c r="B197" s="11" t="str">
        <f t="shared" si="248"/>
        <v>General Medicine2</v>
      </c>
      <c r="C197" s="402" t="str">
        <f t="shared" ref="C197:C220" si="355">C196</f>
        <v>General Medicine</v>
      </c>
      <c r="D197" s="84">
        <v>2</v>
      </c>
      <c r="E197" s="21" t="s">
        <v>117</v>
      </c>
      <c r="F197" s="198">
        <v>0</v>
      </c>
      <c r="G197" s="20"/>
      <c r="H197" s="20"/>
      <c r="I197" s="120"/>
      <c r="J197" s="20"/>
      <c r="K197" s="20"/>
      <c r="L197" s="20"/>
      <c r="M197" s="20"/>
      <c r="N197" s="119"/>
      <c r="O197" s="20"/>
      <c r="P197" s="20"/>
      <c r="Q197" s="120"/>
      <c r="R197" s="201"/>
      <c r="S197" s="119"/>
      <c r="T197" s="20"/>
      <c r="U197" s="121"/>
    </row>
    <row r="198" spans="1:21" x14ac:dyDescent="0.2">
      <c r="A198" s="11">
        <f t="shared" si="247"/>
        <v>0</v>
      </c>
      <c r="B198" s="11" t="str">
        <f t="shared" si="248"/>
        <v>General Medicine3</v>
      </c>
      <c r="C198" s="402" t="str">
        <f t="shared" si="355"/>
        <v>General Medicine</v>
      </c>
      <c r="D198" s="84">
        <v>3</v>
      </c>
      <c r="E198" s="21" t="s">
        <v>118</v>
      </c>
      <c r="F198" s="198">
        <v>0</v>
      </c>
      <c r="G198" s="20"/>
      <c r="H198" s="20"/>
      <c r="I198" s="120"/>
      <c r="J198" s="20"/>
      <c r="K198" s="20"/>
      <c r="L198" s="20"/>
      <c r="M198" s="20"/>
      <c r="N198" s="119"/>
      <c r="O198" s="20"/>
      <c r="P198" s="20"/>
      <c r="Q198" s="120"/>
      <c r="R198" s="201"/>
      <c r="S198" s="119"/>
      <c r="T198" s="20"/>
      <c r="U198" s="121"/>
    </row>
    <row r="199" spans="1:21" x14ac:dyDescent="0.2">
      <c r="A199" s="11">
        <f t="shared" si="247"/>
        <v>0</v>
      </c>
      <c r="B199" s="11" t="str">
        <f t="shared" si="248"/>
        <v xml:space="preserve">General Medicine </v>
      </c>
      <c r="C199" s="402" t="str">
        <f t="shared" si="355"/>
        <v>General Medicine</v>
      </c>
      <c r="D199" s="88" t="s">
        <v>100</v>
      </c>
      <c r="E199" s="34"/>
      <c r="F199" s="119"/>
      <c r="G199" s="20"/>
      <c r="H199" s="20"/>
      <c r="I199" s="120"/>
      <c r="J199" s="52"/>
      <c r="K199" s="52"/>
      <c r="L199" s="52"/>
      <c r="M199" s="52"/>
      <c r="N199" s="130"/>
      <c r="O199" s="52"/>
      <c r="P199" s="52"/>
      <c r="Q199" s="131"/>
      <c r="R199" s="201"/>
      <c r="S199" s="119"/>
      <c r="T199" s="20"/>
      <c r="U199" s="121"/>
    </row>
    <row r="200" spans="1:21" x14ac:dyDescent="0.2">
      <c r="A200" s="11">
        <f t="shared" si="247"/>
        <v>0</v>
      </c>
      <c r="B200" s="11" t="str">
        <f t="shared" si="248"/>
        <v xml:space="preserve">General Medicine </v>
      </c>
      <c r="C200" s="402" t="str">
        <f t="shared" si="355"/>
        <v>General Medicine</v>
      </c>
      <c r="D200" s="84" t="s">
        <v>100</v>
      </c>
      <c r="E200" s="21" t="s">
        <v>36</v>
      </c>
      <c r="F200" s="23"/>
      <c r="G200" s="24"/>
      <c r="H200" s="24"/>
      <c r="I200" s="25"/>
      <c r="J200" s="24"/>
      <c r="K200" s="24"/>
      <c r="L200" s="24"/>
      <c r="M200" s="24"/>
      <c r="N200" s="23"/>
      <c r="O200" s="24"/>
      <c r="P200" s="24"/>
      <c r="Q200" s="25"/>
      <c r="R200" s="201"/>
      <c r="S200" s="23"/>
      <c r="T200" s="24"/>
      <c r="U200" s="107"/>
    </row>
    <row r="201" spans="1:21" x14ac:dyDescent="0.2">
      <c r="A201" s="11">
        <f t="shared" si="247"/>
        <v>0</v>
      </c>
      <c r="B201" s="11" t="str">
        <f t="shared" si="248"/>
        <v>General Medicine4</v>
      </c>
      <c r="C201" s="402" t="str">
        <f t="shared" si="355"/>
        <v>General Medicine</v>
      </c>
      <c r="D201" s="86">
        <v>4</v>
      </c>
      <c r="E201" s="26" t="s">
        <v>15</v>
      </c>
      <c r="F201" s="27"/>
      <c r="G201" s="28"/>
      <c r="H201" s="28"/>
      <c r="I201" s="29"/>
      <c r="J201" s="365"/>
      <c r="K201" s="28"/>
      <c r="L201" s="28"/>
      <c r="M201" s="385"/>
      <c r="N201" s="27"/>
      <c r="O201" s="28"/>
      <c r="P201" s="28"/>
      <c r="Q201" s="29"/>
      <c r="R201" s="201"/>
      <c r="S201" s="181">
        <f>SUM(F201:I201)</f>
        <v>0</v>
      </c>
      <c r="T201" s="182">
        <f>SUM(J201:M201)</f>
        <v>0</v>
      </c>
      <c r="U201" s="183">
        <f>SUM(N201:Q201)</f>
        <v>0</v>
      </c>
    </row>
    <row r="202" spans="1:21" x14ac:dyDescent="0.2">
      <c r="A202" s="11">
        <f t="shared" si="247"/>
        <v>0</v>
      </c>
      <c r="B202" s="11" t="str">
        <f t="shared" si="248"/>
        <v>General Medicine5</v>
      </c>
      <c r="C202" s="402" t="str">
        <f t="shared" si="355"/>
        <v>General Medicine</v>
      </c>
      <c r="D202" s="87">
        <v>5</v>
      </c>
      <c r="E202" s="30" t="s">
        <v>14</v>
      </c>
      <c r="F202" s="31"/>
      <c r="G202" s="32"/>
      <c r="H202" s="32"/>
      <c r="I202" s="33"/>
      <c r="J202" s="366"/>
      <c r="K202" s="32"/>
      <c r="L202" s="32"/>
      <c r="M202" s="386"/>
      <c r="N202" s="31"/>
      <c r="O202" s="32"/>
      <c r="P202" s="32"/>
      <c r="Q202" s="33"/>
      <c r="R202" s="201"/>
      <c r="S202" s="166">
        <f t="shared" ref="S202" si="356">SUM(F202:I202)</f>
        <v>0</v>
      </c>
      <c r="T202" s="167">
        <f t="shared" ref="T202" si="357">SUM(J202:M202)</f>
        <v>0</v>
      </c>
      <c r="U202" s="168">
        <f t="shared" ref="U202" si="358">SUM(N202:Q202)</f>
        <v>0</v>
      </c>
    </row>
    <row r="203" spans="1:21" x14ac:dyDescent="0.2">
      <c r="A203" s="11">
        <f t="shared" si="247"/>
        <v>0</v>
      </c>
      <c r="B203" s="11" t="str">
        <f t="shared" si="248"/>
        <v>General Medicine6</v>
      </c>
      <c r="C203" s="402" t="str">
        <f t="shared" si="355"/>
        <v>General Medicine</v>
      </c>
      <c r="D203" s="84">
        <v>6</v>
      </c>
      <c r="E203" s="21" t="s">
        <v>18</v>
      </c>
      <c r="F203" s="62">
        <f>F201-F202</f>
        <v>0</v>
      </c>
      <c r="G203" s="63">
        <f t="shared" ref="G203" si="359">G201-G202</f>
        <v>0</v>
      </c>
      <c r="H203" s="63">
        <f t="shared" ref="H203" si="360">H201-H202</f>
        <v>0</v>
      </c>
      <c r="I203" s="64">
        <f t="shared" ref="I203" si="361">I201-I202</f>
        <v>0</v>
      </c>
      <c r="J203" s="361">
        <f t="shared" ref="J203" si="362">J201-J202</f>
        <v>0</v>
      </c>
      <c r="K203" s="63">
        <f t="shared" ref="K203" si="363">K201-K202</f>
        <v>0</v>
      </c>
      <c r="L203" s="63">
        <f t="shared" ref="L203" si="364">L201-L202</f>
        <v>0</v>
      </c>
      <c r="M203" s="381">
        <f t="shared" ref="M203" si="365">M201-M202</f>
        <v>0</v>
      </c>
      <c r="N203" s="62">
        <f t="shared" ref="N203" si="366">N201-N202</f>
        <v>0</v>
      </c>
      <c r="O203" s="63">
        <f t="shared" ref="O203" si="367">O201-O202</f>
        <v>0</v>
      </c>
      <c r="P203" s="63">
        <f t="shared" ref="P203" si="368">P201-P202</f>
        <v>0</v>
      </c>
      <c r="Q203" s="64">
        <f t="shared" ref="Q203" si="369">Q201-Q202</f>
        <v>0</v>
      </c>
      <c r="R203" s="203"/>
      <c r="S203" s="395">
        <f t="shared" ref="S203" si="370">S201-S202</f>
        <v>0</v>
      </c>
      <c r="T203" s="351">
        <f t="shared" ref="T203" si="371">T201-T202</f>
        <v>0</v>
      </c>
      <c r="U203" s="396">
        <f t="shared" ref="U203" si="372">U201-U202</f>
        <v>0</v>
      </c>
    </row>
    <row r="204" spans="1:21" x14ac:dyDescent="0.2">
      <c r="A204" s="11">
        <f t="shared" si="247"/>
        <v>0</v>
      </c>
      <c r="B204" s="11" t="str">
        <f t="shared" si="248"/>
        <v xml:space="preserve">General Medicine </v>
      </c>
      <c r="C204" s="402" t="str">
        <f t="shared" si="355"/>
        <v>General Medicine</v>
      </c>
      <c r="D204" s="88" t="s">
        <v>100</v>
      </c>
      <c r="E204" s="34"/>
      <c r="F204" s="35"/>
      <c r="G204" s="36"/>
      <c r="H204" s="36"/>
      <c r="I204" s="37"/>
      <c r="J204" s="39"/>
      <c r="K204" s="39"/>
      <c r="L204" s="39"/>
      <c r="M204" s="39"/>
      <c r="N204" s="38"/>
      <c r="O204" s="39"/>
      <c r="P204" s="39"/>
      <c r="Q204" s="40"/>
      <c r="R204" s="201"/>
      <c r="S204" s="38"/>
      <c r="T204" s="39"/>
      <c r="U204" s="108"/>
    </row>
    <row r="205" spans="1:21" x14ac:dyDescent="0.2">
      <c r="A205" s="11">
        <f t="shared" si="247"/>
        <v>0</v>
      </c>
      <c r="B205" s="11" t="str">
        <f t="shared" si="248"/>
        <v xml:space="preserve">General Medicine </v>
      </c>
      <c r="C205" s="402" t="str">
        <f t="shared" si="355"/>
        <v>General Medicine</v>
      </c>
      <c r="D205" s="84" t="s">
        <v>100</v>
      </c>
      <c r="E205" s="21" t="s">
        <v>32</v>
      </c>
      <c r="F205" s="23"/>
      <c r="G205" s="24"/>
      <c r="H205" s="24"/>
      <c r="I205" s="25"/>
      <c r="J205" s="24"/>
      <c r="K205" s="24"/>
      <c r="L205" s="24"/>
      <c r="M205" s="24"/>
      <c r="N205" s="23"/>
      <c r="O205" s="24"/>
      <c r="P205" s="24"/>
      <c r="Q205" s="25"/>
      <c r="R205" s="201"/>
      <c r="S205" s="23"/>
      <c r="T205" s="24"/>
      <c r="U205" s="107"/>
    </row>
    <row r="206" spans="1:21" x14ac:dyDescent="0.2">
      <c r="A206" s="11">
        <f t="shared" si="247"/>
        <v>0</v>
      </c>
      <c r="B206" s="11" t="str">
        <f t="shared" si="248"/>
        <v>General Medicine7</v>
      </c>
      <c r="C206" s="402" t="str">
        <f t="shared" si="355"/>
        <v>General Medicine</v>
      </c>
      <c r="D206" s="86">
        <v>7</v>
      </c>
      <c r="E206" s="26" t="s">
        <v>49</v>
      </c>
      <c r="F206" s="27"/>
      <c r="G206" s="28"/>
      <c r="H206" s="28"/>
      <c r="I206" s="29"/>
      <c r="J206" s="365"/>
      <c r="K206" s="28"/>
      <c r="L206" s="28"/>
      <c r="M206" s="385"/>
      <c r="N206" s="27"/>
      <c r="O206" s="28"/>
      <c r="P206" s="28"/>
      <c r="Q206" s="29"/>
      <c r="R206" s="206"/>
      <c r="S206" s="156">
        <f>SUM(F206:I206)</f>
        <v>0</v>
      </c>
      <c r="T206" s="157">
        <f>SUM(J206:M206)</f>
        <v>0</v>
      </c>
      <c r="U206" s="160">
        <f>SUM(N206:Q206)</f>
        <v>0</v>
      </c>
    </row>
    <row r="207" spans="1:21" x14ac:dyDescent="0.2">
      <c r="A207" s="11">
        <f t="shared" ref="A207:A270" si="373">$E$5</f>
        <v>0</v>
      </c>
      <c r="B207" s="11" t="str">
        <f t="shared" ref="B207:B270" si="374">CONCATENATE(C207,D207)</f>
        <v>General Medicine8</v>
      </c>
      <c r="C207" s="402" t="str">
        <f t="shared" si="355"/>
        <v>General Medicine</v>
      </c>
      <c r="D207" s="86">
        <v>8</v>
      </c>
      <c r="E207" s="30" t="s">
        <v>56</v>
      </c>
      <c r="F207" s="31"/>
      <c r="G207" s="32"/>
      <c r="H207" s="32"/>
      <c r="I207" s="33"/>
      <c r="J207" s="366"/>
      <c r="K207" s="32"/>
      <c r="L207" s="32"/>
      <c r="M207" s="386"/>
      <c r="N207" s="31"/>
      <c r="O207" s="32"/>
      <c r="P207" s="32"/>
      <c r="Q207" s="33"/>
      <c r="R207" s="206"/>
      <c r="S207" s="162">
        <f t="shared" ref="S207:S208" si="375">SUM(F207:I207)</f>
        <v>0</v>
      </c>
      <c r="T207" s="163">
        <f t="shared" ref="T207:T208" si="376">SUM(J207:M207)</f>
        <v>0</v>
      </c>
      <c r="U207" s="165">
        <f t="shared" ref="U207:U208" si="377">SUM(N207:Q207)</f>
        <v>0</v>
      </c>
    </row>
    <row r="208" spans="1:21" x14ac:dyDescent="0.2">
      <c r="A208" s="11">
        <f t="shared" si="373"/>
        <v>0</v>
      </c>
      <c r="B208" s="11" t="str">
        <f t="shared" si="374"/>
        <v>General Medicine9</v>
      </c>
      <c r="C208" s="402" t="str">
        <f t="shared" si="355"/>
        <v>General Medicine</v>
      </c>
      <c r="D208" s="84">
        <v>9</v>
      </c>
      <c r="E208" s="21" t="s">
        <v>35</v>
      </c>
      <c r="F208" s="62">
        <f t="shared" ref="F208:Q208" si="378">SUM(F206:F207)</f>
        <v>0</v>
      </c>
      <c r="G208" s="63">
        <f t="shared" si="378"/>
        <v>0</v>
      </c>
      <c r="H208" s="63">
        <f t="shared" si="378"/>
        <v>0</v>
      </c>
      <c r="I208" s="64">
        <f t="shared" si="378"/>
        <v>0</v>
      </c>
      <c r="J208" s="361">
        <f t="shared" si="378"/>
        <v>0</v>
      </c>
      <c r="K208" s="63">
        <f t="shared" si="378"/>
        <v>0</v>
      </c>
      <c r="L208" s="63">
        <f t="shared" si="378"/>
        <v>0</v>
      </c>
      <c r="M208" s="381">
        <f t="shared" si="378"/>
        <v>0</v>
      </c>
      <c r="N208" s="62">
        <f t="shared" si="378"/>
        <v>0</v>
      </c>
      <c r="O208" s="63">
        <f t="shared" si="378"/>
        <v>0</v>
      </c>
      <c r="P208" s="63">
        <f t="shared" si="378"/>
        <v>0</v>
      </c>
      <c r="Q208" s="64">
        <f t="shared" si="378"/>
        <v>0</v>
      </c>
      <c r="R208" s="203"/>
      <c r="S208" s="62">
        <f t="shared" si="375"/>
        <v>0</v>
      </c>
      <c r="T208" s="63">
        <f t="shared" si="376"/>
        <v>0</v>
      </c>
      <c r="U208" s="103">
        <f t="shared" si="377"/>
        <v>0</v>
      </c>
    </row>
    <row r="209" spans="1:21" x14ac:dyDescent="0.2">
      <c r="A209" s="11">
        <f t="shared" si="373"/>
        <v>0</v>
      </c>
      <c r="B209" s="11" t="str">
        <f t="shared" si="374"/>
        <v xml:space="preserve">General Medicine </v>
      </c>
      <c r="C209" s="402" t="str">
        <f t="shared" si="355"/>
        <v>General Medicine</v>
      </c>
      <c r="D209" s="89" t="s">
        <v>100</v>
      </c>
      <c r="E209" s="43"/>
      <c r="F209" s="38"/>
      <c r="G209" s="39"/>
      <c r="H209" s="39"/>
      <c r="I209" s="40"/>
      <c r="J209" s="39"/>
      <c r="K209" s="39"/>
      <c r="L209" s="39"/>
      <c r="M209" s="39"/>
      <c r="N209" s="38"/>
      <c r="O209" s="39"/>
      <c r="P209" s="39"/>
      <c r="Q209" s="40"/>
      <c r="R209" s="206"/>
      <c r="S209" s="38"/>
      <c r="T209" s="39"/>
      <c r="U209" s="108"/>
    </row>
    <row r="210" spans="1:21" x14ac:dyDescent="0.2">
      <c r="A210" s="11">
        <f t="shared" si="373"/>
        <v>0</v>
      </c>
      <c r="B210" s="11" t="str">
        <f t="shared" si="374"/>
        <v xml:space="preserve">General Medicine </v>
      </c>
      <c r="C210" s="402" t="str">
        <f t="shared" si="355"/>
        <v>General Medicine</v>
      </c>
      <c r="D210" s="84" t="s">
        <v>100</v>
      </c>
      <c r="E210" s="21" t="s">
        <v>27</v>
      </c>
      <c r="F210" s="23"/>
      <c r="G210" s="24"/>
      <c r="H210" s="24"/>
      <c r="I210" s="25"/>
      <c r="J210" s="24"/>
      <c r="K210" s="24"/>
      <c r="L210" s="24"/>
      <c r="M210" s="24"/>
      <c r="N210" s="23"/>
      <c r="O210" s="24"/>
      <c r="P210" s="24"/>
      <c r="Q210" s="25"/>
      <c r="R210" s="206"/>
      <c r="S210" s="23"/>
      <c r="T210" s="24"/>
      <c r="U210" s="107"/>
    </row>
    <row r="211" spans="1:21" x14ac:dyDescent="0.2">
      <c r="A211" s="11">
        <f t="shared" si="373"/>
        <v>0</v>
      </c>
      <c r="B211" s="11" t="str">
        <f t="shared" si="374"/>
        <v>General Medicine10</v>
      </c>
      <c r="C211" s="402" t="str">
        <f t="shared" si="355"/>
        <v>General Medicine</v>
      </c>
      <c r="D211" s="154">
        <v>10</v>
      </c>
      <c r="E211" s="155" t="s">
        <v>133</v>
      </c>
      <c r="F211" s="156">
        <f>F203-F206</f>
        <v>0</v>
      </c>
      <c r="G211" s="157">
        <f t="shared" ref="G211:Q211" si="379">G203-G206</f>
        <v>0</v>
      </c>
      <c r="H211" s="157">
        <f t="shared" si="379"/>
        <v>0</v>
      </c>
      <c r="I211" s="158">
        <f t="shared" si="379"/>
        <v>0</v>
      </c>
      <c r="J211" s="352">
        <f t="shared" si="379"/>
        <v>0</v>
      </c>
      <c r="K211" s="157">
        <f t="shared" si="379"/>
        <v>0</v>
      </c>
      <c r="L211" s="157">
        <f t="shared" si="379"/>
        <v>0</v>
      </c>
      <c r="M211" s="380">
        <f t="shared" si="379"/>
        <v>0</v>
      </c>
      <c r="N211" s="156">
        <f t="shared" si="379"/>
        <v>0</v>
      </c>
      <c r="O211" s="157">
        <f t="shared" si="379"/>
        <v>0</v>
      </c>
      <c r="P211" s="157">
        <f t="shared" si="379"/>
        <v>0</v>
      </c>
      <c r="Q211" s="158">
        <f t="shared" si="379"/>
        <v>0</v>
      </c>
      <c r="R211" s="204"/>
      <c r="S211" s="353">
        <f t="shared" ref="S211:U211" si="380">S203-S206</f>
        <v>0</v>
      </c>
      <c r="T211" s="352">
        <f t="shared" si="380"/>
        <v>0</v>
      </c>
      <c r="U211" s="160">
        <f t="shared" si="380"/>
        <v>0</v>
      </c>
    </row>
    <row r="212" spans="1:21" x14ac:dyDescent="0.2">
      <c r="A212" s="11">
        <f t="shared" si="373"/>
        <v>0</v>
      </c>
      <c r="B212" s="11" t="str">
        <f t="shared" si="374"/>
        <v>General Medicine11</v>
      </c>
      <c r="C212" s="402" t="str">
        <f t="shared" si="355"/>
        <v>General Medicine</v>
      </c>
      <c r="D212" s="154">
        <v>11</v>
      </c>
      <c r="E212" s="155" t="s">
        <v>134</v>
      </c>
      <c r="F212" s="162">
        <f t="shared" ref="F212:U212" si="381">F203-F208</f>
        <v>0</v>
      </c>
      <c r="G212" s="163">
        <f t="shared" si="381"/>
        <v>0</v>
      </c>
      <c r="H212" s="163">
        <f t="shared" si="381"/>
        <v>0</v>
      </c>
      <c r="I212" s="164">
        <f t="shared" si="381"/>
        <v>0</v>
      </c>
      <c r="J212" s="362">
        <f t="shared" si="381"/>
        <v>0</v>
      </c>
      <c r="K212" s="163">
        <f t="shared" si="381"/>
        <v>0</v>
      </c>
      <c r="L212" s="163">
        <f t="shared" si="381"/>
        <v>0</v>
      </c>
      <c r="M212" s="382">
        <f t="shared" si="381"/>
        <v>0</v>
      </c>
      <c r="N212" s="162">
        <f t="shared" si="381"/>
        <v>0</v>
      </c>
      <c r="O212" s="163">
        <f t="shared" si="381"/>
        <v>0</v>
      </c>
      <c r="P212" s="163">
        <f t="shared" si="381"/>
        <v>0</v>
      </c>
      <c r="Q212" s="164">
        <f t="shared" si="381"/>
        <v>0</v>
      </c>
      <c r="R212" s="204">
        <f t="shared" si="381"/>
        <v>0</v>
      </c>
      <c r="S212" s="156">
        <f t="shared" si="381"/>
        <v>0</v>
      </c>
      <c r="T212" s="163">
        <f t="shared" si="381"/>
        <v>0</v>
      </c>
      <c r="U212" s="165">
        <f t="shared" si="381"/>
        <v>0</v>
      </c>
    </row>
    <row r="213" spans="1:21" x14ac:dyDescent="0.2">
      <c r="A213" s="11">
        <f t="shared" si="373"/>
        <v>0</v>
      </c>
      <c r="B213" s="11" t="str">
        <f t="shared" si="374"/>
        <v>General Medicine12</v>
      </c>
      <c r="C213" s="402" t="str">
        <f t="shared" si="355"/>
        <v>General Medicine</v>
      </c>
      <c r="D213" s="154">
        <v>12</v>
      </c>
      <c r="E213" s="161" t="s">
        <v>30</v>
      </c>
      <c r="F213" s="173">
        <f>F198+F212</f>
        <v>0</v>
      </c>
      <c r="G213" s="167">
        <f>F213+G212</f>
        <v>0</v>
      </c>
      <c r="H213" s="167">
        <f t="shared" ref="H213" si="382">G213+H212</f>
        <v>0</v>
      </c>
      <c r="I213" s="169">
        <f t="shared" ref="I213" si="383">H213+I212</f>
        <v>0</v>
      </c>
      <c r="J213" s="363">
        <f t="shared" ref="J213" si="384">I213+J212</f>
        <v>0</v>
      </c>
      <c r="K213" s="167">
        <f t="shared" ref="K213" si="385">J213+K212</f>
        <v>0</v>
      </c>
      <c r="L213" s="167">
        <f t="shared" ref="L213" si="386">K213+L212</f>
        <v>0</v>
      </c>
      <c r="M213" s="383">
        <f t="shared" ref="M213" si="387">L213+M212</f>
        <v>0</v>
      </c>
      <c r="N213" s="166">
        <f t="shared" ref="N213" si="388">M213+N212</f>
        <v>0</v>
      </c>
      <c r="O213" s="167">
        <f t="shared" ref="O213" si="389">N213+O212</f>
        <v>0</v>
      </c>
      <c r="P213" s="167">
        <f t="shared" ref="P213" si="390">O213+P212</f>
        <v>0</v>
      </c>
      <c r="Q213" s="169">
        <f t="shared" ref="Q213" si="391">P213+Q212</f>
        <v>0</v>
      </c>
      <c r="R213" s="204"/>
      <c r="S213" s="166">
        <f>I213</f>
        <v>0</v>
      </c>
      <c r="T213" s="167">
        <f>M213</f>
        <v>0</v>
      </c>
      <c r="U213" s="168">
        <f>Q213</f>
        <v>0</v>
      </c>
    </row>
    <row r="214" spans="1:21" x14ac:dyDescent="0.2">
      <c r="A214" s="11">
        <f t="shared" si="373"/>
        <v>0</v>
      </c>
      <c r="B214" s="11" t="str">
        <f t="shared" si="374"/>
        <v>General Medicine13</v>
      </c>
      <c r="C214" s="402" t="str">
        <f t="shared" si="355"/>
        <v>General Medicine</v>
      </c>
      <c r="D214" s="154">
        <v>13</v>
      </c>
      <c r="E214" s="155" t="s">
        <v>28</v>
      </c>
      <c r="F214" s="166" t="e">
        <f>F213/(F208/13)</f>
        <v>#DIV/0!</v>
      </c>
      <c r="G214" s="167" t="e">
        <f t="shared" ref="G214" si="392">G213/(G208/13)</f>
        <v>#DIV/0!</v>
      </c>
      <c r="H214" s="167" t="e">
        <f t="shared" ref="H214" si="393">H213/(H208/13)</f>
        <v>#DIV/0!</v>
      </c>
      <c r="I214" s="169" t="e">
        <f t="shared" ref="I214" si="394">I213/(I208/13)</f>
        <v>#DIV/0!</v>
      </c>
      <c r="J214" s="363" t="e">
        <f t="shared" ref="J214" si="395">J213/(J208/13)</f>
        <v>#DIV/0!</v>
      </c>
      <c r="K214" s="167" t="e">
        <f t="shared" ref="K214" si="396">K213/(K208/13)</f>
        <v>#DIV/0!</v>
      </c>
      <c r="L214" s="167" t="e">
        <f t="shared" ref="L214" si="397">L213/(L208/13)</f>
        <v>#DIV/0!</v>
      </c>
      <c r="M214" s="383" t="e">
        <f t="shared" ref="M214" si="398">M213/(M208/13)</f>
        <v>#DIV/0!</v>
      </c>
      <c r="N214" s="166" t="e">
        <f t="shared" ref="N214" si="399">N213/(N208/13)</f>
        <v>#DIV/0!</v>
      </c>
      <c r="O214" s="167" t="e">
        <f t="shared" ref="O214" si="400">O213/(O208/13)</f>
        <v>#DIV/0!</v>
      </c>
      <c r="P214" s="167" t="e">
        <f t="shared" ref="P214" si="401">P213/(P208/13)</f>
        <v>#DIV/0!</v>
      </c>
      <c r="Q214" s="169" t="e">
        <f t="shared" ref="Q214" si="402">Q213/(Q208/13)</f>
        <v>#DIV/0!</v>
      </c>
      <c r="R214" s="204"/>
      <c r="S214" s="166" t="e">
        <f t="shared" ref="S214" si="403">I214</f>
        <v>#DIV/0!</v>
      </c>
      <c r="T214" s="167" t="e">
        <f t="shared" ref="T214" si="404">M214</f>
        <v>#DIV/0!</v>
      </c>
      <c r="U214" s="168" t="e">
        <f t="shared" ref="U214" si="405">Q214</f>
        <v>#DIV/0!</v>
      </c>
    </row>
    <row r="215" spans="1:21" x14ac:dyDescent="0.2">
      <c r="A215" s="11">
        <f t="shared" si="373"/>
        <v>0</v>
      </c>
      <c r="B215" s="11" t="str">
        <f t="shared" si="374"/>
        <v>General Medicine14</v>
      </c>
      <c r="C215" s="402" t="str">
        <f t="shared" si="355"/>
        <v>General Medicine</v>
      </c>
      <c r="D215" s="86">
        <v>14</v>
      </c>
      <c r="E215" s="45" t="s">
        <v>33</v>
      </c>
      <c r="F215" s="48"/>
      <c r="G215" s="46"/>
      <c r="H215" s="46"/>
      <c r="I215" s="47"/>
      <c r="J215" s="367"/>
      <c r="K215" s="46"/>
      <c r="L215" s="46"/>
      <c r="M215" s="387"/>
      <c r="N215" s="48"/>
      <c r="O215" s="46"/>
      <c r="P215" s="46"/>
      <c r="Q215" s="47"/>
      <c r="R215" s="206"/>
      <c r="S215" s="166">
        <f>I215</f>
        <v>0</v>
      </c>
      <c r="T215" s="167">
        <f>M215</f>
        <v>0</v>
      </c>
      <c r="U215" s="168">
        <f>Q215</f>
        <v>0</v>
      </c>
    </row>
    <row r="216" spans="1:21" x14ac:dyDescent="0.2">
      <c r="A216" s="11">
        <f t="shared" si="373"/>
        <v>0</v>
      </c>
      <c r="B216" s="11" t="str">
        <f t="shared" si="374"/>
        <v>General Medicine15</v>
      </c>
      <c r="C216" s="402" t="str">
        <f t="shared" si="355"/>
        <v>General Medicine</v>
      </c>
      <c r="D216" s="154">
        <v>15</v>
      </c>
      <c r="E216" s="155" t="s">
        <v>275</v>
      </c>
      <c r="F216" s="373" t="e">
        <f>VLOOKUP(CONCATENATE($A216,$C216),'[1]NOP Board spclty milstns MNTH'!$D$2:$AJ$386,F$9,FALSE)</f>
        <v>#N/A</v>
      </c>
      <c r="G216" s="346" t="e">
        <f>VLOOKUP(CONCATENATE($A216,$C216),'[1]NOP Board spclty milstns MNTH'!$D$2:$AJ$386,G$9,FALSE)</f>
        <v>#N/A</v>
      </c>
      <c r="H216" s="347" t="e">
        <f>VLOOKUP(CONCATENATE($A216,$C216),'[1]NOP Board spclty milstns MNTH'!$D$2:$AJ$386,H$9,FALSE)</f>
        <v>#N/A</v>
      </c>
      <c r="I216" s="374" t="e">
        <f>VLOOKUP(CONCATENATE($A216,$C216),'[1]NOP Board spclty milstns MNTH'!$D$2:$AJ$386,I$9,FALSE)</f>
        <v>#N/A</v>
      </c>
      <c r="J216" s="348" t="e">
        <f>VLOOKUP(CONCATENATE($A216,$C216),'[1]NOP Board spclty milstns MNTH'!$D$2:$AJ$386,J$9,FALSE)</f>
        <v>#N/A</v>
      </c>
      <c r="K216" s="349" t="e">
        <f>VLOOKUP(CONCATENATE($A216,$C216),'[1]NOP Board spclty milstns MNTH'!$D$2:$AJ$386,K$9,FALSE)</f>
        <v>#N/A</v>
      </c>
      <c r="L216" s="346" t="e">
        <f>VLOOKUP(CONCATENATE($A216,$C216),'[1]NOP Board spclty milstns MNTH'!$D$2:$AJ$386,L$9,FALSE)</f>
        <v>#N/A</v>
      </c>
      <c r="M216" s="348" t="e">
        <f>VLOOKUP(CONCATENATE($A216,$C216),'[1]NOP Board spclty milstns MNTH'!$D$2:$AJ$386,M$9,FALSE)</f>
        <v>#N/A</v>
      </c>
      <c r="N216" s="405" t="s">
        <v>16</v>
      </c>
      <c r="O216" s="406" t="s">
        <v>16</v>
      </c>
      <c r="P216" s="407" t="s">
        <v>16</v>
      </c>
      <c r="Q216" s="408" t="s">
        <v>16</v>
      </c>
      <c r="R216" s="206"/>
      <c r="S216" s="166" t="e">
        <f>I216</f>
        <v>#N/A</v>
      </c>
      <c r="T216" s="167" t="e">
        <f>M216</f>
        <v>#N/A</v>
      </c>
      <c r="U216" s="168" t="str">
        <f>Q216</f>
        <v>-</v>
      </c>
    </row>
    <row r="217" spans="1:21" x14ac:dyDescent="0.2">
      <c r="A217" s="11">
        <f t="shared" si="373"/>
        <v>0</v>
      </c>
      <c r="B217" s="11" t="str">
        <f t="shared" si="374"/>
        <v>General Medicine16</v>
      </c>
      <c r="C217" s="402" t="str">
        <f t="shared" si="355"/>
        <v>General Medicine</v>
      </c>
      <c r="D217" s="85">
        <v>16</v>
      </c>
      <c r="E217" s="14" t="s">
        <v>34</v>
      </c>
      <c r="F217" s="376"/>
      <c r="G217" s="350"/>
      <c r="H217" s="350"/>
      <c r="I217" s="377"/>
      <c r="J217" s="368"/>
      <c r="K217" s="350"/>
      <c r="L217" s="350"/>
      <c r="M217" s="388"/>
      <c r="N217" s="376"/>
      <c r="O217" s="350"/>
      <c r="P217" s="350"/>
      <c r="Q217" s="377"/>
      <c r="R217" s="206"/>
      <c r="S217" s="162"/>
      <c r="T217" s="163"/>
      <c r="U217" s="165"/>
    </row>
    <row r="218" spans="1:21" x14ac:dyDescent="0.2">
      <c r="A218" s="11">
        <f t="shared" si="373"/>
        <v>0</v>
      </c>
      <c r="B218" s="11" t="str">
        <f t="shared" si="374"/>
        <v xml:space="preserve">General Medicine </v>
      </c>
      <c r="C218" s="402" t="str">
        <f t="shared" si="355"/>
        <v>General Medicine</v>
      </c>
      <c r="D218" s="84" t="s">
        <v>100</v>
      </c>
      <c r="E218" s="21" t="s">
        <v>57</v>
      </c>
      <c r="F218" s="23"/>
      <c r="G218" s="24"/>
      <c r="H218" s="24"/>
      <c r="I218" s="25"/>
      <c r="J218" s="24"/>
      <c r="K218" s="24"/>
      <c r="L218" s="24"/>
      <c r="M218" s="24"/>
      <c r="N218" s="23"/>
      <c r="O218" s="24"/>
      <c r="P218" s="24"/>
      <c r="Q218" s="25"/>
      <c r="R218" s="201"/>
      <c r="S218" s="23"/>
      <c r="T218" s="24"/>
      <c r="U218" s="107"/>
    </row>
    <row r="219" spans="1:21" x14ac:dyDescent="0.2">
      <c r="A219" s="11">
        <f t="shared" si="373"/>
        <v>0</v>
      </c>
      <c r="B219" s="11" t="str">
        <f t="shared" si="374"/>
        <v>General Medicine17</v>
      </c>
      <c r="C219" s="402" t="str">
        <f t="shared" si="355"/>
        <v>General Medicine</v>
      </c>
      <c r="D219" s="345">
        <v>17</v>
      </c>
      <c r="E219" s="44" t="s">
        <v>29</v>
      </c>
      <c r="F219" s="49">
        <v>0</v>
      </c>
      <c r="G219" s="50">
        <v>0</v>
      </c>
      <c r="H219" s="50">
        <v>0</v>
      </c>
      <c r="I219" s="51">
        <v>0</v>
      </c>
      <c r="J219" s="369">
        <v>0</v>
      </c>
      <c r="K219" s="50">
        <v>0</v>
      </c>
      <c r="L219" s="50">
        <v>0</v>
      </c>
      <c r="M219" s="389">
        <v>0</v>
      </c>
      <c r="N219" s="49">
        <v>0</v>
      </c>
      <c r="O219" s="50">
        <v>0</v>
      </c>
      <c r="P219" s="50">
        <v>0</v>
      </c>
      <c r="Q219" s="51">
        <v>0</v>
      </c>
      <c r="R219" s="201"/>
      <c r="S219" s="27"/>
      <c r="T219" s="28"/>
      <c r="U219" s="116"/>
    </row>
    <row r="220" spans="1:21" ht="13.5" thickBot="1" x14ac:dyDescent="0.25">
      <c r="A220" s="11">
        <f t="shared" si="373"/>
        <v>0</v>
      </c>
      <c r="B220" s="11" t="str">
        <f t="shared" si="374"/>
        <v>General Medicine18</v>
      </c>
      <c r="C220" s="402" t="str">
        <f t="shared" si="355"/>
        <v>General Medicine</v>
      </c>
      <c r="D220" s="170">
        <v>18</v>
      </c>
      <c r="E220" s="171" t="s">
        <v>37</v>
      </c>
      <c r="F220" s="166">
        <f t="shared" ref="F220:Q220" si="406">F219*F208</f>
        <v>0</v>
      </c>
      <c r="G220" s="167">
        <f t="shared" si="406"/>
        <v>0</v>
      </c>
      <c r="H220" s="167">
        <f t="shared" si="406"/>
        <v>0</v>
      </c>
      <c r="I220" s="169">
        <f t="shared" si="406"/>
        <v>0</v>
      </c>
      <c r="J220" s="363">
        <f t="shared" si="406"/>
        <v>0</v>
      </c>
      <c r="K220" s="167">
        <f t="shared" si="406"/>
        <v>0</v>
      </c>
      <c r="L220" s="167">
        <f t="shared" si="406"/>
        <v>0</v>
      </c>
      <c r="M220" s="383">
        <f t="shared" si="406"/>
        <v>0</v>
      </c>
      <c r="N220" s="166">
        <f t="shared" si="406"/>
        <v>0</v>
      </c>
      <c r="O220" s="167">
        <f t="shared" si="406"/>
        <v>0</v>
      </c>
      <c r="P220" s="167">
        <f t="shared" si="406"/>
        <v>0</v>
      </c>
      <c r="Q220" s="169">
        <f t="shared" si="406"/>
        <v>0</v>
      </c>
      <c r="R220" s="203"/>
      <c r="S220" s="166">
        <f t="shared" ref="S220" si="407">SUM(F220:I220)</f>
        <v>0</v>
      </c>
      <c r="T220" s="167">
        <f t="shared" ref="T220" si="408">SUM(J220:M220)</f>
        <v>0</v>
      </c>
      <c r="U220" s="168">
        <f t="shared" ref="U220" si="409">SUM(N220:Q220)</f>
        <v>0</v>
      </c>
    </row>
    <row r="221" spans="1:21" ht="18.75" thickBot="1" x14ac:dyDescent="0.3">
      <c r="A221" s="11">
        <f t="shared" si="373"/>
        <v>0</v>
      </c>
      <c r="B221" s="11" t="str">
        <f t="shared" si="374"/>
        <v>General Surgery (inc Vascular)General Surgery (inc Vascular)</v>
      </c>
      <c r="C221" s="401" t="str">
        <f>D221</f>
        <v>General Surgery (inc Vascular)</v>
      </c>
      <c r="D221" s="68" t="s">
        <v>66</v>
      </c>
      <c r="E221" s="80"/>
      <c r="F221" s="375"/>
      <c r="G221" s="81"/>
      <c r="H221" s="81"/>
      <c r="I221" s="372"/>
      <c r="J221" s="81"/>
      <c r="K221" s="81"/>
      <c r="L221" s="81"/>
      <c r="M221" s="81"/>
      <c r="N221" s="391"/>
      <c r="O221" s="69"/>
      <c r="P221" s="69"/>
      <c r="Q221" s="392"/>
      <c r="R221" s="69"/>
      <c r="S221" s="391"/>
      <c r="T221" s="69"/>
      <c r="U221" s="82"/>
    </row>
    <row r="222" spans="1:21" x14ac:dyDescent="0.2">
      <c r="A222" s="11">
        <f t="shared" si="373"/>
        <v>0</v>
      </c>
      <c r="B222" s="11" t="str">
        <f t="shared" si="374"/>
        <v>General Surgery (inc Vascular)1</v>
      </c>
      <c r="C222" s="402" t="str">
        <f>C221</f>
        <v>General Surgery (inc Vascular)</v>
      </c>
      <c r="D222" s="84">
        <v>1</v>
      </c>
      <c r="E222" s="21" t="s">
        <v>55</v>
      </c>
      <c r="F222" s="198">
        <v>0</v>
      </c>
      <c r="G222" s="20"/>
      <c r="H222" s="20"/>
      <c r="I222" s="120"/>
      <c r="J222" s="13"/>
      <c r="K222" s="13"/>
      <c r="L222" s="13"/>
      <c r="M222" s="13"/>
      <c r="N222" s="128"/>
      <c r="O222" s="13"/>
      <c r="P222" s="13"/>
      <c r="Q222" s="129"/>
      <c r="R222" s="201"/>
      <c r="S222" s="119"/>
      <c r="T222" s="20"/>
      <c r="U222" s="121"/>
    </row>
    <row r="223" spans="1:21" x14ac:dyDescent="0.2">
      <c r="A223" s="11">
        <f t="shared" si="373"/>
        <v>0</v>
      </c>
      <c r="B223" s="11" t="str">
        <f t="shared" si="374"/>
        <v>General Surgery (inc Vascular)2</v>
      </c>
      <c r="C223" s="402" t="str">
        <f t="shared" ref="C223:C246" si="410">C222</f>
        <v>General Surgery (inc Vascular)</v>
      </c>
      <c r="D223" s="84">
        <v>2</v>
      </c>
      <c r="E223" s="21" t="s">
        <v>117</v>
      </c>
      <c r="F223" s="198">
        <v>0</v>
      </c>
      <c r="G223" s="20"/>
      <c r="H223" s="20"/>
      <c r="I223" s="120"/>
      <c r="J223" s="20"/>
      <c r="K223" s="20"/>
      <c r="L223" s="20"/>
      <c r="M223" s="20"/>
      <c r="N223" s="119"/>
      <c r="O223" s="20"/>
      <c r="P223" s="20"/>
      <c r="Q223" s="120"/>
      <c r="R223" s="201"/>
      <c r="S223" s="119"/>
      <c r="T223" s="20"/>
      <c r="U223" s="121"/>
    </row>
    <row r="224" spans="1:21" x14ac:dyDescent="0.2">
      <c r="A224" s="11">
        <f t="shared" si="373"/>
        <v>0</v>
      </c>
      <c r="B224" s="11" t="str">
        <f t="shared" si="374"/>
        <v>General Surgery (inc Vascular)3</v>
      </c>
      <c r="C224" s="402" t="str">
        <f t="shared" si="410"/>
        <v>General Surgery (inc Vascular)</v>
      </c>
      <c r="D224" s="84">
        <v>3</v>
      </c>
      <c r="E224" s="21" t="s">
        <v>118</v>
      </c>
      <c r="F224" s="198">
        <v>0</v>
      </c>
      <c r="G224" s="20"/>
      <c r="H224" s="20"/>
      <c r="I224" s="120"/>
      <c r="J224" s="20"/>
      <c r="K224" s="20"/>
      <c r="L224" s="20"/>
      <c r="M224" s="20"/>
      <c r="N224" s="119"/>
      <c r="O224" s="20"/>
      <c r="P224" s="20"/>
      <c r="Q224" s="120"/>
      <c r="R224" s="201"/>
      <c r="S224" s="119"/>
      <c r="T224" s="20"/>
      <c r="U224" s="121"/>
    </row>
    <row r="225" spans="1:21" x14ac:dyDescent="0.2">
      <c r="A225" s="11">
        <f t="shared" si="373"/>
        <v>0</v>
      </c>
      <c r="B225" s="11" t="str">
        <f t="shared" si="374"/>
        <v xml:space="preserve">General Surgery (inc Vascular) </v>
      </c>
      <c r="C225" s="402" t="str">
        <f t="shared" si="410"/>
        <v>General Surgery (inc Vascular)</v>
      </c>
      <c r="D225" s="88" t="s">
        <v>100</v>
      </c>
      <c r="E225" s="34"/>
      <c r="F225" s="119"/>
      <c r="G225" s="20"/>
      <c r="H225" s="20"/>
      <c r="I225" s="120"/>
      <c r="J225" s="52"/>
      <c r="K225" s="52"/>
      <c r="L225" s="52"/>
      <c r="M225" s="52"/>
      <c r="N225" s="130"/>
      <c r="O225" s="52"/>
      <c r="P225" s="52"/>
      <c r="Q225" s="131"/>
      <c r="R225" s="201"/>
      <c r="S225" s="119"/>
      <c r="T225" s="20"/>
      <c r="U225" s="121"/>
    </row>
    <row r="226" spans="1:21" x14ac:dyDescent="0.2">
      <c r="A226" s="11">
        <f t="shared" si="373"/>
        <v>0</v>
      </c>
      <c r="B226" s="11" t="str">
        <f t="shared" si="374"/>
        <v xml:space="preserve">General Surgery (inc Vascular) </v>
      </c>
      <c r="C226" s="402" t="str">
        <f t="shared" si="410"/>
        <v>General Surgery (inc Vascular)</v>
      </c>
      <c r="D226" s="84" t="s">
        <v>100</v>
      </c>
      <c r="E226" s="21" t="s">
        <v>36</v>
      </c>
      <c r="F226" s="23"/>
      <c r="G226" s="24"/>
      <c r="H226" s="24"/>
      <c r="I226" s="25"/>
      <c r="J226" s="24"/>
      <c r="K226" s="24"/>
      <c r="L226" s="24"/>
      <c r="M226" s="24"/>
      <c r="N226" s="23"/>
      <c r="O226" s="24"/>
      <c r="P226" s="24"/>
      <c r="Q226" s="25"/>
      <c r="R226" s="201"/>
      <c r="S226" s="23"/>
      <c r="T226" s="24"/>
      <c r="U226" s="107"/>
    </row>
    <row r="227" spans="1:21" x14ac:dyDescent="0.2">
      <c r="A227" s="11">
        <f t="shared" si="373"/>
        <v>0</v>
      </c>
      <c r="B227" s="11" t="str">
        <f t="shared" si="374"/>
        <v>General Surgery (inc Vascular)4</v>
      </c>
      <c r="C227" s="402" t="str">
        <f t="shared" si="410"/>
        <v>General Surgery (inc Vascular)</v>
      </c>
      <c r="D227" s="86">
        <v>4</v>
      </c>
      <c r="E227" s="26" t="s">
        <v>15</v>
      </c>
      <c r="F227" s="27"/>
      <c r="G227" s="28"/>
      <c r="H227" s="28"/>
      <c r="I227" s="29"/>
      <c r="J227" s="365"/>
      <c r="K227" s="28"/>
      <c r="L227" s="28"/>
      <c r="M227" s="385"/>
      <c r="N227" s="27"/>
      <c r="O227" s="28"/>
      <c r="P227" s="28"/>
      <c r="Q227" s="29"/>
      <c r="R227" s="201"/>
      <c r="S227" s="181">
        <f>SUM(F227:I227)</f>
        <v>0</v>
      </c>
      <c r="T227" s="182">
        <f>SUM(J227:M227)</f>
        <v>0</v>
      </c>
      <c r="U227" s="183">
        <f>SUM(N227:Q227)</f>
        <v>0</v>
      </c>
    </row>
    <row r="228" spans="1:21" x14ac:dyDescent="0.2">
      <c r="A228" s="11">
        <f t="shared" si="373"/>
        <v>0</v>
      </c>
      <c r="B228" s="11" t="str">
        <f t="shared" si="374"/>
        <v>General Surgery (inc Vascular)5</v>
      </c>
      <c r="C228" s="402" t="str">
        <f t="shared" si="410"/>
        <v>General Surgery (inc Vascular)</v>
      </c>
      <c r="D228" s="87">
        <v>5</v>
      </c>
      <c r="E228" s="30" t="s">
        <v>14</v>
      </c>
      <c r="F228" s="31"/>
      <c r="G228" s="32"/>
      <c r="H228" s="32"/>
      <c r="I228" s="33"/>
      <c r="J228" s="366"/>
      <c r="K228" s="32"/>
      <c r="L228" s="32"/>
      <c r="M228" s="386"/>
      <c r="N228" s="31"/>
      <c r="O228" s="32"/>
      <c r="P228" s="32"/>
      <c r="Q228" s="33"/>
      <c r="R228" s="201"/>
      <c r="S228" s="166">
        <f t="shared" ref="S228" si="411">SUM(F228:I228)</f>
        <v>0</v>
      </c>
      <c r="T228" s="167">
        <f t="shared" ref="T228" si="412">SUM(J228:M228)</f>
        <v>0</v>
      </c>
      <c r="U228" s="168">
        <f t="shared" ref="U228" si="413">SUM(N228:Q228)</f>
        <v>0</v>
      </c>
    </row>
    <row r="229" spans="1:21" x14ac:dyDescent="0.2">
      <c r="A229" s="11">
        <f t="shared" si="373"/>
        <v>0</v>
      </c>
      <c r="B229" s="11" t="str">
        <f t="shared" si="374"/>
        <v>General Surgery (inc Vascular)6</v>
      </c>
      <c r="C229" s="402" t="str">
        <f t="shared" si="410"/>
        <v>General Surgery (inc Vascular)</v>
      </c>
      <c r="D229" s="84">
        <v>6</v>
      </c>
      <c r="E229" s="21" t="s">
        <v>18</v>
      </c>
      <c r="F229" s="62">
        <f>F227-F228</f>
        <v>0</v>
      </c>
      <c r="G229" s="63">
        <f t="shared" ref="G229" si="414">G227-G228</f>
        <v>0</v>
      </c>
      <c r="H229" s="63">
        <f t="shared" ref="H229" si="415">H227-H228</f>
        <v>0</v>
      </c>
      <c r="I229" s="64">
        <f t="shared" ref="I229" si="416">I227-I228</f>
        <v>0</v>
      </c>
      <c r="J229" s="361">
        <f t="shared" ref="J229" si="417">J227-J228</f>
        <v>0</v>
      </c>
      <c r="K229" s="63">
        <f t="shared" ref="K229" si="418">K227-K228</f>
        <v>0</v>
      </c>
      <c r="L229" s="63">
        <f t="shared" ref="L229" si="419">L227-L228</f>
        <v>0</v>
      </c>
      <c r="M229" s="381">
        <f t="shared" ref="M229" si="420">M227-M228</f>
        <v>0</v>
      </c>
      <c r="N229" s="62">
        <f t="shared" ref="N229" si="421">N227-N228</f>
        <v>0</v>
      </c>
      <c r="O229" s="63">
        <f t="shared" ref="O229" si="422">O227-O228</f>
        <v>0</v>
      </c>
      <c r="P229" s="63">
        <f t="shared" ref="P229" si="423">P227-P228</f>
        <v>0</v>
      </c>
      <c r="Q229" s="64">
        <f t="shared" ref="Q229" si="424">Q227-Q228</f>
        <v>0</v>
      </c>
      <c r="R229" s="203"/>
      <c r="S229" s="395">
        <f t="shared" ref="S229" si="425">S227-S228</f>
        <v>0</v>
      </c>
      <c r="T229" s="351">
        <f t="shared" ref="T229" si="426">T227-T228</f>
        <v>0</v>
      </c>
      <c r="U229" s="396">
        <f t="shared" ref="U229" si="427">U227-U228</f>
        <v>0</v>
      </c>
    </row>
    <row r="230" spans="1:21" x14ac:dyDescent="0.2">
      <c r="A230" s="11">
        <f t="shared" si="373"/>
        <v>0</v>
      </c>
      <c r="B230" s="11" t="str">
        <f t="shared" si="374"/>
        <v xml:space="preserve">General Surgery (inc Vascular) </v>
      </c>
      <c r="C230" s="402" t="str">
        <f t="shared" si="410"/>
        <v>General Surgery (inc Vascular)</v>
      </c>
      <c r="D230" s="88" t="s">
        <v>100</v>
      </c>
      <c r="E230" s="34"/>
      <c r="F230" s="35"/>
      <c r="G230" s="36"/>
      <c r="H230" s="36"/>
      <c r="I230" s="37"/>
      <c r="J230" s="39"/>
      <c r="K230" s="39"/>
      <c r="L230" s="39"/>
      <c r="M230" s="39"/>
      <c r="N230" s="38"/>
      <c r="O230" s="39"/>
      <c r="P230" s="39"/>
      <c r="Q230" s="40"/>
      <c r="R230" s="201"/>
      <c r="S230" s="38"/>
      <c r="T230" s="39"/>
      <c r="U230" s="108"/>
    </row>
    <row r="231" spans="1:21" x14ac:dyDescent="0.2">
      <c r="A231" s="11">
        <f t="shared" si="373"/>
        <v>0</v>
      </c>
      <c r="B231" s="11" t="str">
        <f t="shared" si="374"/>
        <v xml:space="preserve">General Surgery (inc Vascular) </v>
      </c>
      <c r="C231" s="402" t="str">
        <f t="shared" si="410"/>
        <v>General Surgery (inc Vascular)</v>
      </c>
      <c r="D231" s="84" t="s">
        <v>100</v>
      </c>
      <c r="E231" s="21" t="s">
        <v>32</v>
      </c>
      <c r="F231" s="23"/>
      <c r="G231" s="24"/>
      <c r="H231" s="24"/>
      <c r="I231" s="25"/>
      <c r="J231" s="24"/>
      <c r="K231" s="24"/>
      <c r="L231" s="24"/>
      <c r="M231" s="24"/>
      <c r="N231" s="23"/>
      <c r="O231" s="24"/>
      <c r="P231" s="24"/>
      <c r="Q231" s="25"/>
      <c r="R231" s="201"/>
      <c r="S231" s="23"/>
      <c r="T231" s="24"/>
      <c r="U231" s="107"/>
    </row>
    <row r="232" spans="1:21" x14ac:dyDescent="0.2">
      <c r="A232" s="11">
        <f t="shared" si="373"/>
        <v>0</v>
      </c>
      <c r="B232" s="11" t="str">
        <f t="shared" si="374"/>
        <v>General Surgery (inc Vascular)7</v>
      </c>
      <c r="C232" s="402" t="str">
        <f t="shared" si="410"/>
        <v>General Surgery (inc Vascular)</v>
      </c>
      <c r="D232" s="86">
        <v>7</v>
      </c>
      <c r="E232" s="26" t="s">
        <v>49</v>
      </c>
      <c r="F232" s="27"/>
      <c r="G232" s="28"/>
      <c r="H232" s="28"/>
      <c r="I232" s="29"/>
      <c r="J232" s="365"/>
      <c r="K232" s="28"/>
      <c r="L232" s="28"/>
      <c r="M232" s="385"/>
      <c r="N232" s="27"/>
      <c r="O232" s="28"/>
      <c r="P232" s="28"/>
      <c r="Q232" s="29"/>
      <c r="R232" s="206"/>
      <c r="S232" s="156">
        <f>SUM(F232:I232)</f>
        <v>0</v>
      </c>
      <c r="T232" s="157">
        <f>SUM(J232:M232)</f>
        <v>0</v>
      </c>
      <c r="U232" s="160">
        <f>SUM(N232:Q232)</f>
        <v>0</v>
      </c>
    </row>
    <row r="233" spans="1:21" x14ac:dyDescent="0.2">
      <c r="A233" s="11">
        <f t="shared" si="373"/>
        <v>0</v>
      </c>
      <c r="B233" s="11" t="str">
        <f t="shared" si="374"/>
        <v>General Surgery (inc Vascular)8</v>
      </c>
      <c r="C233" s="402" t="str">
        <f t="shared" si="410"/>
        <v>General Surgery (inc Vascular)</v>
      </c>
      <c r="D233" s="86">
        <v>8</v>
      </c>
      <c r="E233" s="30" t="s">
        <v>56</v>
      </c>
      <c r="F233" s="31"/>
      <c r="G233" s="32"/>
      <c r="H233" s="32"/>
      <c r="I233" s="33"/>
      <c r="J233" s="366"/>
      <c r="K233" s="32"/>
      <c r="L233" s="32"/>
      <c r="M233" s="386"/>
      <c r="N233" s="31"/>
      <c r="O233" s="32"/>
      <c r="P233" s="32"/>
      <c r="Q233" s="33"/>
      <c r="R233" s="206"/>
      <c r="S233" s="162">
        <f t="shared" ref="S233:S234" si="428">SUM(F233:I233)</f>
        <v>0</v>
      </c>
      <c r="T233" s="163">
        <f t="shared" ref="T233:T234" si="429">SUM(J233:M233)</f>
        <v>0</v>
      </c>
      <c r="U233" s="165">
        <f t="shared" ref="U233:U234" si="430">SUM(N233:Q233)</f>
        <v>0</v>
      </c>
    </row>
    <row r="234" spans="1:21" x14ac:dyDescent="0.2">
      <c r="A234" s="11">
        <f t="shared" si="373"/>
        <v>0</v>
      </c>
      <c r="B234" s="11" t="str">
        <f t="shared" si="374"/>
        <v>General Surgery (inc Vascular)9</v>
      </c>
      <c r="C234" s="402" t="str">
        <f t="shared" si="410"/>
        <v>General Surgery (inc Vascular)</v>
      </c>
      <c r="D234" s="84">
        <v>9</v>
      </c>
      <c r="E234" s="21" t="s">
        <v>35</v>
      </c>
      <c r="F234" s="62">
        <f t="shared" ref="F234:Q234" si="431">SUM(F232:F233)</f>
        <v>0</v>
      </c>
      <c r="G234" s="63">
        <f t="shared" si="431"/>
        <v>0</v>
      </c>
      <c r="H234" s="63">
        <f t="shared" si="431"/>
        <v>0</v>
      </c>
      <c r="I234" s="64">
        <f t="shared" si="431"/>
        <v>0</v>
      </c>
      <c r="J234" s="361">
        <f t="shared" si="431"/>
        <v>0</v>
      </c>
      <c r="K234" s="63">
        <f t="shared" si="431"/>
        <v>0</v>
      </c>
      <c r="L234" s="63">
        <f t="shared" si="431"/>
        <v>0</v>
      </c>
      <c r="M234" s="381">
        <f t="shared" si="431"/>
        <v>0</v>
      </c>
      <c r="N234" s="62">
        <f t="shared" si="431"/>
        <v>0</v>
      </c>
      <c r="O234" s="63">
        <f t="shared" si="431"/>
        <v>0</v>
      </c>
      <c r="P234" s="63">
        <f t="shared" si="431"/>
        <v>0</v>
      </c>
      <c r="Q234" s="64">
        <f t="shared" si="431"/>
        <v>0</v>
      </c>
      <c r="R234" s="203"/>
      <c r="S234" s="62">
        <f t="shared" si="428"/>
        <v>0</v>
      </c>
      <c r="T234" s="63">
        <f t="shared" si="429"/>
        <v>0</v>
      </c>
      <c r="U234" s="103">
        <f t="shared" si="430"/>
        <v>0</v>
      </c>
    </row>
    <row r="235" spans="1:21" x14ac:dyDescent="0.2">
      <c r="A235" s="11">
        <f t="shared" si="373"/>
        <v>0</v>
      </c>
      <c r="B235" s="11" t="str">
        <f t="shared" si="374"/>
        <v xml:space="preserve">General Surgery (inc Vascular) </v>
      </c>
      <c r="C235" s="402" t="str">
        <f t="shared" si="410"/>
        <v>General Surgery (inc Vascular)</v>
      </c>
      <c r="D235" s="89" t="s">
        <v>100</v>
      </c>
      <c r="E235" s="43"/>
      <c r="F235" s="38"/>
      <c r="G235" s="39"/>
      <c r="H235" s="39"/>
      <c r="I235" s="40"/>
      <c r="J235" s="39"/>
      <c r="K235" s="39"/>
      <c r="L235" s="39"/>
      <c r="M235" s="39"/>
      <c r="N235" s="38"/>
      <c r="O235" s="39"/>
      <c r="P235" s="39"/>
      <c r="Q235" s="40"/>
      <c r="R235" s="206"/>
      <c r="S235" s="38"/>
      <c r="T235" s="39"/>
      <c r="U235" s="108"/>
    </row>
    <row r="236" spans="1:21" x14ac:dyDescent="0.2">
      <c r="A236" s="11">
        <f t="shared" si="373"/>
        <v>0</v>
      </c>
      <c r="B236" s="11" t="str">
        <f t="shared" si="374"/>
        <v xml:space="preserve">General Surgery (inc Vascular) </v>
      </c>
      <c r="C236" s="402" t="str">
        <f t="shared" si="410"/>
        <v>General Surgery (inc Vascular)</v>
      </c>
      <c r="D236" s="84" t="s">
        <v>100</v>
      </c>
      <c r="E236" s="21" t="s">
        <v>27</v>
      </c>
      <c r="F236" s="23"/>
      <c r="G236" s="24"/>
      <c r="H236" s="24"/>
      <c r="I236" s="25"/>
      <c r="J236" s="24"/>
      <c r="K236" s="24"/>
      <c r="L236" s="24"/>
      <c r="M236" s="24"/>
      <c r="N236" s="23"/>
      <c r="O236" s="24"/>
      <c r="P236" s="24"/>
      <c r="Q236" s="25"/>
      <c r="R236" s="206"/>
      <c r="S236" s="23"/>
      <c r="T236" s="24"/>
      <c r="U236" s="107"/>
    </row>
    <row r="237" spans="1:21" x14ac:dyDescent="0.2">
      <c r="A237" s="11">
        <f t="shared" si="373"/>
        <v>0</v>
      </c>
      <c r="B237" s="11" t="str">
        <f t="shared" si="374"/>
        <v>General Surgery (inc Vascular)10</v>
      </c>
      <c r="C237" s="402" t="str">
        <f t="shared" si="410"/>
        <v>General Surgery (inc Vascular)</v>
      </c>
      <c r="D237" s="154">
        <v>10</v>
      </c>
      <c r="E237" s="155" t="s">
        <v>133</v>
      </c>
      <c r="F237" s="156">
        <f>F229-F232</f>
        <v>0</v>
      </c>
      <c r="G237" s="157">
        <f t="shared" ref="G237:Q237" si="432">G229-G232</f>
        <v>0</v>
      </c>
      <c r="H237" s="157">
        <f t="shared" si="432"/>
        <v>0</v>
      </c>
      <c r="I237" s="158">
        <f t="shared" si="432"/>
        <v>0</v>
      </c>
      <c r="J237" s="352">
        <f t="shared" si="432"/>
        <v>0</v>
      </c>
      <c r="K237" s="157">
        <f t="shared" si="432"/>
        <v>0</v>
      </c>
      <c r="L237" s="157">
        <f t="shared" si="432"/>
        <v>0</v>
      </c>
      <c r="M237" s="380">
        <f t="shared" si="432"/>
        <v>0</v>
      </c>
      <c r="N237" s="156">
        <f t="shared" si="432"/>
        <v>0</v>
      </c>
      <c r="O237" s="157">
        <f t="shared" si="432"/>
        <v>0</v>
      </c>
      <c r="P237" s="157">
        <f t="shared" si="432"/>
        <v>0</v>
      </c>
      <c r="Q237" s="158">
        <f t="shared" si="432"/>
        <v>0</v>
      </c>
      <c r="R237" s="204"/>
      <c r="S237" s="353">
        <f t="shared" ref="S237:U237" si="433">S229-S232</f>
        <v>0</v>
      </c>
      <c r="T237" s="352">
        <f t="shared" si="433"/>
        <v>0</v>
      </c>
      <c r="U237" s="160">
        <f t="shared" si="433"/>
        <v>0</v>
      </c>
    </row>
    <row r="238" spans="1:21" x14ac:dyDescent="0.2">
      <c r="A238" s="11">
        <f t="shared" si="373"/>
        <v>0</v>
      </c>
      <c r="B238" s="11" t="str">
        <f t="shared" si="374"/>
        <v>General Surgery (inc Vascular)11</v>
      </c>
      <c r="C238" s="402" t="str">
        <f t="shared" si="410"/>
        <v>General Surgery (inc Vascular)</v>
      </c>
      <c r="D238" s="154">
        <v>11</v>
      </c>
      <c r="E238" s="155" t="s">
        <v>134</v>
      </c>
      <c r="F238" s="162">
        <f t="shared" ref="F238:U238" si="434">F229-F234</f>
        <v>0</v>
      </c>
      <c r="G238" s="163">
        <f t="shared" si="434"/>
        <v>0</v>
      </c>
      <c r="H238" s="163">
        <f t="shared" si="434"/>
        <v>0</v>
      </c>
      <c r="I238" s="164">
        <f t="shared" si="434"/>
        <v>0</v>
      </c>
      <c r="J238" s="362">
        <f t="shared" si="434"/>
        <v>0</v>
      </c>
      <c r="K238" s="163">
        <f t="shared" si="434"/>
        <v>0</v>
      </c>
      <c r="L238" s="163">
        <f t="shared" si="434"/>
        <v>0</v>
      </c>
      <c r="M238" s="382">
        <f t="shared" si="434"/>
        <v>0</v>
      </c>
      <c r="N238" s="162">
        <f t="shared" si="434"/>
        <v>0</v>
      </c>
      <c r="O238" s="163">
        <f t="shared" si="434"/>
        <v>0</v>
      </c>
      <c r="P238" s="163">
        <f t="shared" si="434"/>
        <v>0</v>
      </c>
      <c r="Q238" s="164">
        <f t="shared" si="434"/>
        <v>0</v>
      </c>
      <c r="R238" s="204">
        <f t="shared" si="434"/>
        <v>0</v>
      </c>
      <c r="S238" s="156">
        <f t="shared" si="434"/>
        <v>0</v>
      </c>
      <c r="T238" s="163">
        <f t="shared" si="434"/>
        <v>0</v>
      </c>
      <c r="U238" s="165">
        <f t="shared" si="434"/>
        <v>0</v>
      </c>
    </row>
    <row r="239" spans="1:21" x14ac:dyDescent="0.2">
      <c r="A239" s="11">
        <f t="shared" si="373"/>
        <v>0</v>
      </c>
      <c r="B239" s="11" t="str">
        <f t="shared" si="374"/>
        <v>General Surgery (inc Vascular)12</v>
      </c>
      <c r="C239" s="402" t="str">
        <f t="shared" si="410"/>
        <v>General Surgery (inc Vascular)</v>
      </c>
      <c r="D239" s="154">
        <v>12</v>
      </c>
      <c r="E239" s="161" t="s">
        <v>30</v>
      </c>
      <c r="F239" s="173">
        <f>F224+F238</f>
        <v>0</v>
      </c>
      <c r="G239" s="167">
        <f>F239+G238</f>
        <v>0</v>
      </c>
      <c r="H239" s="167">
        <f t="shared" ref="H239" si="435">G239+H238</f>
        <v>0</v>
      </c>
      <c r="I239" s="169">
        <f t="shared" ref="I239" si="436">H239+I238</f>
        <v>0</v>
      </c>
      <c r="J239" s="363">
        <f t="shared" ref="J239" si="437">I239+J238</f>
        <v>0</v>
      </c>
      <c r="K239" s="167">
        <f t="shared" ref="K239" si="438">J239+K238</f>
        <v>0</v>
      </c>
      <c r="L239" s="167">
        <f t="shared" ref="L239" si="439">K239+L238</f>
        <v>0</v>
      </c>
      <c r="M239" s="383">
        <f t="shared" ref="M239" si="440">L239+M238</f>
        <v>0</v>
      </c>
      <c r="N239" s="166">
        <f t="shared" ref="N239" si="441">M239+N238</f>
        <v>0</v>
      </c>
      <c r="O239" s="167">
        <f t="shared" ref="O239" si="442">N239+O238</f>
        <v>0</v>
      </c>
      <c r="P239" s="167">
        <f t="shared" ref="P239" si="443">O239+P238</f>
        <v>0</v>
      </c>
      <c r="Q239" s="169">
        <f t="shared" ref="Q239" si="444">P239+Q238</f>
        <v>0</v>
      </c>
      <c r="R239" s="204"/>
      <c r="S239" s="166">
        <f>I239</f>
        <v>0</v>
      </c>
      <c r="T239" s="167">
        <f>M239</f>
        <v>0</v>
      </c>
      <c r="U239" s="168">
        <f>Q239</f>
        <v>0</v>
      </c>
    </row>
    <row r="240" spans="1:21" x14ac:dyDescent="0.2">
      <c r="A240" s="11">
        <f t="shared" si="373"/>
        <v>0</v>
      </c>
      <c r="B240" s="11" t="str">
        <f t="shared" si="374"/>
        <v>General Surgery (inc Vascular)13</v>
      </c>
      <c r="C240" s="402" t="str">
        <f t="shared" si="410"/>
        <v>General Surgery (inc Vascular)</v>
      </c>
      <c r="D240" s="154">
        <v>13</v>
      </c>
      <c r="E240" s="155" t="s">
        <v>28</v>
      </c>
      <c r="F240" s="166" t="e">
        <f>F239/(F234/13)</f>
        <v>#DIV/0!</v>
      </c>
      <c r="G240" s="167" t="e">
        <f t="shared" ref="G240" si="445">G239/(G234/13)</f>
        <v>#DIV/0!</v>
      </c>
      <c r="H240" s="167" t="e">
        <f t="shared" ref="H240" si="446">H239/(H234/13)</f>
        <v>#DIV/0!</v>
      </c>
      <c r="I240" s="169" t="e">
        <f t="shared" ref="I240" si="447">I239/(I234/13)</f>
        <v>#DIV/0!</v>
      </c>
      <c r="J240" s="363" t="e">
        <f t="shared" ref="J240" si="448">J239/(J234/13)</f>
        <v>#DIV/0!</v>
      </c>
      <c r="K240" s="167" t="e">
        <f t="shared" ref="K240" si="449">K239/(K234/13)</f>
        <v>#DIV/0!</v>
      </c>
      <c r="L240" s="167" t="e">
        <f t="shared" ref="L240" si="450">L239/(L234/13)</f>
        <v>#DIV/0!</v>
      </c>
      <c r="M240" s="383" t="e">
        <f t="shared" ref="M240" si="451">M239/(M234/13)</f>
        <v>#DIV/0!</v>
      </c>
      <c r="N240" s="166" t="e">
        <f t="shared" ref="N240" si="452">N239/(N234/13)</f>
        <v>#DIV/0!</v>
      </c>
      <c r="O240" s="167" t="e">
        <f t="shared" ref="O240" si="453">O239/(O234/13)</f>
        <v>#DIV/0!</v>
      </c>
      <c r="P240" s="167" t="e">
        <f t="shared" ref="P240" si="454">P239/(P234/13)</f>
        <v>#DIV/0!</v>
      </c>
      <c r="Q240" s="169" t="e">
        <f t="shared" ref="Q240" si="455">Q239/(Q234/13)</f>
        <v>#DIV/0!</v>
      </c>
      <c r="R240" s="204"/>
      <c r="S240" s="166" t="e">
        <f t="shared" ref="S240" si="456">I240</f>
        <v>#DIV/0!</v>
      </c>
      <c r="T240" s="167" t="e">
        <f t="shared" ref="T240" si="457">M240</f>
        <v>#DIV/0!</v>
      </c>
      <c r="U240" s="168" t="e">
        <f t="shared" ref="U240" si="458">Q240</f>
        <v>#DIV/0!</v>
      </c>
    </row>
    <row r="241" spans="1:21" x14ac:dyDescent="0.2">
      <c r="A241" s="11">
        <f t="shared" si="373"/>
        <v>0</v>
      </c>
      <c r="B241" s="11" t="str">
        <f t="shared" si="374"/>
        <v>General Surgery (inc Vascular)14</v>
      </c>
      <c r="C241" s="402" t="str">
        <f t="shared" si="410"/>
        <v>General Surgery (inc Vascular)</v>
      </c>
      <c r="D241" s="86">
        <v>14</v>
      </c>
      <c r="E241" s="45" t="s">
        <v>33</v>
      </c>
      <c r="F241" s="48"/>
      <c r="G241" s="46"/>
      <c r="H241" s="46"/>
      <c r="I241" s="47"/>
      <c r="J241" s="367"/>
      <c r="K241" s="46"/>
      <c r="L241" s="46"/>
      <c r="M241" s="387"/>
      <c r="N241" s="48"/>
      <c r="O241" s="46"/>
      <c r="P241" s="46"/>
      <c r="Q241" s="47"/>
      <c r="R241" s="206"/>
      <c r="S241" s="166">
        <f>I241</f>
        <v>0</v>
      </c>
      <c r="T241" s="167">
        <f>M241</f>
        <v>0</v>
      </c>
      <c r="U241" s="168">
        <f>Q241</f>
        <v>0</v>
      </c>
    </row>
    <row r="242" spans="1:21" x14ac:dyDescent="0.2">
      <c r="A242" s="11">
        <f t="shared" si="373"/>
        <v>0</v>
      </c>
      <c r="B242" s="11" t="str">
        <f t="shared" si="374"/>
        <v>General Surgery (inc Vascular)15</v>
      </c>
      <c r="C242" s="402" t="str">
        <f t="shared" si="410"/>
        <v>General Surgery (inc Vascular)</v>
      </c>
      <c r="D242" s="154">
        <v>15</v>
      </c>
      <c r="E242" s="155" t="s">
        <v>275</v>
      </c>
      <c r="F242" s="373" t="e">
        <f>VLOOKUP(CONCATENATE($A242,$C242),'[1]NOP Board spclty milstns MNTH'!$D$2:$AJ$386,F$9,FALSE)</f>
        <v>#N/A</v>
      </c>
      <c r="G242" s="346" t="e">
        <f>VLOOKUP(CONCATENATE($A242,$C242),'[1]NOP Board spclty milstns MNTH'!$D$2:$AJ$386,G$9,FALSE)</f>
        <v>#N/A</v>
      </c>
      <c r="H242" s="347" t="e">
        <f>VLOOKUP(CONCATENATE($A242,$C242),'[1]NOP Board spclty milstns MNTH'!$D$2:$AJ$386,H$9,FALSE)</f>
        <v>#N/A</v>
      </c>
      <c r="I242" s="374" t="e">
        <f>VLOOKUP(CONCATENATE($A242,$C242),'[1]NOP Board spclty milstns MNTH'!$D$2:$AJ$386,I$9,FALSE)</f>
        <v>#N/A</v>
      </c>
      <c r="J242" s="348" t="e">
        <f>VLOOKUP(CONCATENATE($A242,$C242),'[1]NOP Board spclty milstns MNTH'!$D$2:$AJ$386,J$9,FALSE)</f>
        <v>#N/A</v>
      </c>
      <c r="K242" s="349" t="e">
        <f>VLOOKUP(CONCATENATE($A242,$C242),'[1]NOP Board spclty milstns MNTH'!$D$2:$AJ$386,K$9,FALSE)</f>
        <v>#N/A</v>
      </c>
      <c r="L242" s="346" t="e">
        <f>VLOOKUP(CONCATENATE($A242,$C242),'[1]NOP Board spclty milstns MNTH'!$D$2:$AJ$386,L$9,FALSE)</f>
        <v>#N/A</v>
      </c>
      <c r="M242" s="348" t="e">
        <f>VLOOKUP(CONCATENATE($A242,$C242),'[1]NOP Board spclty milstns MNTH'!$D$2:$AJ$386,M$9,FALSE)</f>
        <v>#N/A</v>
      </c>
      <c r="N242" s="405" t="s">
        <v>16</v>
      </c>
      <c r="O242" s="406" t="s">
        <v>16</v>
      </c>
      <c r="P242" s="407" t="s">
        <v>16</v>
      </c>
      <c r="Q242" s="408" t="s">
        <v>16</v>
      </c>
      <c r="R242" s="206"/>
      <c r="S242" s="166" t="e">
        <f>I242</f>
        <v>#N/A</v>
      </c>
      <c r="T242" s="167" t="e">
        <f>M242</f>
        <v>#N/A</v>
      </c>
      <c r="U242" s="168" t="str">
        <f>Q242</f>
        <v>-</v>
      </c>
    </row>
    <row r="243" spans="1:21" x14ac:dyDescent="0.2">
      <c r="A243" s="11">
        <f t="shared" si="373"/>
        <v>0</v>
      </c>
      <c r="B243" s="11" t="str">
        <f t="shared" si="374"/>
        <v>General Surgery (inc Vascular)16</v>
      </c>
      <c r="C243" s="402" t="str">
        <f t="shared" si="410"/>
        <v>General Surgery (inc Vascular)</v>
      </c>
      <c r="D243" s="85">
        <v>16</v>
      </c>
      <c r="E243" s="14" t="s">
        <v>34</v>
      </c>
      <c r="F243" s="376"/>
      <c r="G243" s="350"/>
      <c r="H243" s="350"/>
      <c r="I243" s="377"/>
      <c r="J243" s="368"/>
      <c r="K243" s="350"/>
      <c r="L243" s="350"/>
      <c r="M243" s="388"/>
      <c r="N243" s="376"/>
      <c r="O243" s="350"/>
      <c r="P243" s="350"/>
      <c r="Q243" s="377"/>
      <c r="R243" s="206"/>
      <c r="S243" s="162"/>
      <c r="T243" s="163"/>
      <c r="U243" s="165"/>
    </row>
    <row r="244" spans="1:21" x14ac:dyDescent="0.2">
      <c r="A244" s="11">
        <f t="shared" si="373"/>
        <v>0</v>
      </c>
      <c r="B244" s="11" t="str">
        <f t="shared" si="374"/>
        <v xml:space="preserve">General Surgery (inc Vascular) </v>
      </c>
      <c r="C244" s="402" t="str">
        <f t="shared" si="410"/>
        <v>General Surgery (inc Vascular)</v>
      </c>
      <c r="D244" s="84" t="s">
        <v>100</v>
      </c>
      <c r="E244" s="21" t="s">
        <v>57</v>
      </c>
      <c r="F244" s="23"/>
      <c r="G244" s="24"/>
      <c r="H244" s="24"/>
      <c r="I244" s="25"/>
      <c r="J244" s="24"/>
      <c r="K244" s="24"/>
      <c r="L244" s="24"/>
      <c r="M244" s="24"/>
      <c r="N244" s="23"/>
      <c r="O244" s="24"/>
      <c r="P244" s="24"/>
      <c r="Q244" s="25"/>
      <c r="R244" s="201"/>
      <c r="S244" s="23"/>
      <c r="T244" s="24"/>
      <c r="U244" s="107"/>
    </row>
    <row r="245" spans="1:21" x14ac:dyDescent="0.2">
      <c r="A245" s="11">
        <f t="shared" si="373"/>
        <v>0</v>
      </c>
      <c r="B245" s="11" t="str">
        <f t="shared" si="374"/>
        <v>General Surgery (inc Vascular)17</v>
      </c>
      <c r="C245" s="402" t="str">
        <f t="shared" si="410"/>
        <v>General Surgery (inc Vascular)</v>
      </c>
      <c r="D245" s="345">
        <v>17</v>
      </c>
      <c r="E245" s="44" t="s">
        <v>29</v>
      </c>
      <c r="F245" s="49">
        <v>0</v>
      </c>
      <c r="G245" s="50">
        <v>0</v>
      </c>
      <c r="H245" s="50">
        <v>0</v>
      </c>
      <c r="I245" s="51">
        <v>0</v>
      </c>
      <c r="J245" s="369">
        <v>0</v>
      </c>
      <c r="K245" s="50">
        <v>0</v>
      </c>
      <c r="L245" s="50">
        <v>0</v>
      </c>
      <c r="M245" s="389">
        <v>0</v>
      </c>
      <c r="N245" s="49">
        <v>0</v>
      </c>
      <c r="O245" s="50">
        <v>0</v>
      </c>
      <c r="P245" s="50">
        <v>0</v>
      </c>
      <c r="Q245" s="51">
        <v>0</v>
      </c>
      <c r="R245" s="201"/>
      <c r="S245" s="27"/>
      <c r="T245" s="28"/>
      <c r="U245" s="116"/>
    </row>
    <row r="246" spans="1:21" ht="13.5" thickBot="1" x14ac:dyDescent="0.25">
      <c r="A246" s="11">
        <f t="shared" si="373"/>
        <v>0</v>
      </c>
      <c r="B246" s="11" t="str">
        <f t="shared" si="374"/>
        <v>General Surgery (inc Vascular)18</v>
      </c>
      <c r="C246" s="402" t="str">
        <f t="shared" si="410"/>
        <v>General Surgery (inc Vascular)</v>
      </c>
      <c r="D246" s="170">
        <v>18</v>
      </c>
      <c r="E246" s="171" t="s">
        <v>37</v>
      </c>
      <c r="F246" s="166">
        <f t="shared" ref="F246:Q246" si="459">F245*F234</f>
        <v>0</v>
      </c>
      <c r="G246" s="167">
        <f t="shared" si="459"/>
        <v>0</v>
      </c>
      <c r="H246" s="167">
        <f t="shared" si="459"/>
        <v>0</v>
      </c>
      <c r="I246" s="169">
        <f t="shared" si="459"/>
        <v>0</v>
      </c>
      <c r="J246" s="363">
        <f t="shared" si="459"/>
        <v>0</v>
      </c>
      <c r="K246" s="167">
        <f t="shared" si="459"/>
        <v>0</v>
      </c>
      <c r="L246" s="167">
        <f t="shared" si="459"/>
        <v>0</v>
      </c>
      <c r="M246" s="383">
        <f t="shared" si="459"/>
        <v>0</v>
      </c>
      <c r="N246" s="166">
        <f t="shared" si="459"/>
        <v>0</v>
      </c>
      <c r="O246" s="167">
        <f t="shared" si="459"/>
        <v>0</v>
      </c>
      <c r="P246" s="167">
        <f t="shared" si="459"/>
        <v>0</v>
      </c>
      <c r="Q246" s="169">
        <f t="shared" si="459"/>
        <v>0</v>
      </c>
      <c r="R246" s="203"/>
      <c r="S246" s="166">
        <f t="shared" ref="S246" si="460">SUM(F246:I246)</f>
        <v>0</v>
      </c>
      <c r="T246" s="167">
        <f t="shared" ref="T246" si="461">SUM(J246:M246)</f>
        <v>0</v>
      </c>
      <c r="U246" s="168">
        <f t="shared" ref="U246" si="462">SUM(N246:Q246)</f>
        <v>0</v>
      </c>
    </row>
    <row r="247" spans="1:21" ht="18.75" thickBot="1" x14ac:dyDescent="0.3">
      <c r="A247" s="11">
        <f t="shared" si="373"/>
        <v>0</v>
      </c>
      <c r="B247" s="11" t="str">
        <f t="shared" si="374"/>
        <v>GynaecologyGynaecology</v>
      </c>
      <c r="C247" s="401" t="str">
        <f>D247</f>
        <v>Gynaecology</v>
      </c>
      <c r="D247" s="68" t="s">
        <v>67</v>
      </c>
      <c r="E247" s="80"/>
      <c r="F247" s="375"/>
      <c r="G247" s="81"/>
      <c r="H247" s="81"/>
      <c r="I247" s="372"/>
      <c r="J247" s="81"/>
      <c r="K247" s="81"/>
      <c r="L247" s="81"/>
      <c r="M247" s="81"/>
      <c r="N247" s="391"/>
      <c r="O247" s="69"/>
      <c r="P247" s="69"/>
      <c r="Q247" s="392"/>
      <c r="R247" s="69"/>
      <c r="S247" s="391"/>
      <c r="T247" s="69"/>
      <c r="U247" s="82"/>
    </row>
    <row r="248" spans="1:21" x14ac:dyDescent="0.2">
      <c r="A248" s="11">
        <f t="shared" si="373"/>
        <v>0</v>
      </c>
      <c r="B248" s="11" t="str">
        <f t="shared" si="374"/>
        <v>Gynaecology1</v>
      </c>
      <c r="C248" s="402" t="str">
        <f>C247</f>
        <v>Gynaecology</v>
      </c>
      <c r="D248" s="84">
        <v>1</v>
      </c>
      <c r="E248" s="21" t="s">
        <v>55</v>
      </c>
      <c r="F248" s="198">
        <v>0</v>
      </c>
      <c r="G248" s="20"/>
      <c r="H248" s="20"/>
      <c r="I248" s="120"/>
      <c r="J248" s="13"/>
      <c r="K248" s="13"/>
      <c r="L248" s="13"/>
      <c r="M248" s="13"/>
      <c r="N248" s="128"/>
      <c r="O248" s="13"/>
      <c r="P248" s="13"/>
      <c r="Q248" s="129"/>
      <c r="R248" s="201"/>
      <c r="S248" s="119"/>
      <c r="T248" s="20"/>
      <c r="U248" s="121"/>
    </row>
    <row r="249" spans="1:21" x14ac:dyDescent="0.2">
      <c r="A249" s="11">
        <f t="shared" si="373"/>
        <v>0</v>
      </c>
      <c r="B249" s="11" t="str">
        <f t="shared" si="374"/>
        <v>Gynaecology2</v>
      </c>
      <c r="C249" s="402" t="str">
        <f t="shared" ref="C249:C272" si="463">C248</f>
        <v>Gynaecology</v>
      </c>
      <c r="D249" s="84">
        <v>2</v>
      </c>
      <c r="E249" s="21" t="s">
        <v>117</v>
      </c>
      <c r="F249" s="198">
        <v>0</v>
      </c>
      <c r="G249" s="20"/>
      <c r="H249" s="20"/>
      <c r="I249" s="120"/>
      <c r="J249" s="20"/>
      <c r="K249" s="20"/>
      <c r="L249" s="20"/>
      <c r="M249" s="20"/>
      <c r="N249" s="119"/>
      <c r="O249" s="20"/>
      <c r="P249" s="20"/>
      <c r="Q249" s="120"/>
      <c r="R249" s="201"/>
      <c r="S249" s="119"/>
      <c r="T249" s="20"/>
      <c r="U249" s="121"/>
    </row>
    <row r="250" spans="1:21" x14ac:dyDescent="0.2">
      <c r="A250" s="11">
        <f t="shared" si="373"/>
        <v>0</v>
      </c>
      <c r="B250" s="11" t="str">
        <f t="shared" si="374"/>
        <v>Gynaecology3</v>
      </c>
      <c r="C250" s="402" t="str">
        <f t="shared" si="463"/>
        <v>Gynaecology</v>
      </c>
      <c r="D250" s="84">
        <v>3</v>
      </c>
      <c r="E250" s="21" t="s">
        <v>118</v>
      </c>
      <c r="F250" s="198">
        <v>0</v>
      </c>
      <c r="G250" s="20"/>
      <c r="H250" s="20"/>
      <c r="I250" s="120"/>
      <c r="J250" s="20"/>
      <c r="K250" s="20"/>
      <c r="L250" s="20"/>
      <c r="M250" s="20"/>
      <c r="N250" s="119"/>
      <c r="O250" s="20"/>
      <c r="P250" s="20"/>
      <c r="Q250" s="120"/>
      <c r="R250" s="201"/>
      <c r="S250" s="119"/>
      <c r="T250" s="20"/>
      <c r="U250" s="121"/>
    </row>
    <row r="251" spans="1:21" x14ac:dyDescent="0.2">
      <c r="A251" s="11">
        <f t="shared" si="373"/>
        <v>0</v>
      </c>
      <c r="B251" s="11" t="str">
        <f t="shared" si="374"/>
        <v xml:space="preserve">Gynaecology </v>
      </c>
      <c r="C251" s="402" t="str">
        <f t="shared" si="463"/>
        <v>Gynaecology</v>
      </c>
      <c r="D251" s="88" t="s">
        <v>100</v>
      </c>
      <c r="E251" s="34"/>
      <c r="F251" s="119"/>
      <c r="G251" s="20"/>
      <c r="H251" s="20"/>
      <c r="I251" s="120"/>
      <c r="J251" s="52"/>
      <c r="K251" s="52"/>
      <c r="L251" s="52"/>
      <c r="M251" s="52"/>
      <c r="N251" s="130"/>
      <c r="O251" s="52"/>
      <c r="P251" s="52"/>
      <c r="Q251" s="131"/>
      <c r="R251" s="201"/>
      <c r="S251" s="119"/>
      <c r="T251" s="20"/>
      <c r="U251" s="121"/>
    </row>
    <row r="252" spans="1:21" x14ac:dyDescent="0.2">
      <c r="A252" s="11">
        <f t="shared" si="373"/>
        <v>0</v>
      </c>
      <c r="B252" s="11" t="str">
        <f t="shared" si="374"/>
        <v xml:space="preserve">Gynaecology </v>
      </c>
      <c r="C252" s="402" t="str">
        <f t="shared" si="463"/>
        <v>Gynaecology</v>
      </c>
      <c r="D252" s="84" t="s">
        <v>100</v>
      </c>
      <c r="E252" s="21" t="s">
        <v>36</v>
      </c>
      <c r="F252" s="23"/>
      <c r="G252" s="24"/>
      <c r="H252" s="24"/>
      <c r="I252" s="25"/>
      <c r="J252" s="24"/>
      <c r="K252" s="24"/>
      <c r="L252" s="24"/>
      <c r="M252" s="24"/>
      <c r="N252" s="23"/>
      <c r="O252" s="24"/>
      <c r="P252" s="24"/>
      <c r="Q252" s="25"/>
      <c r="R252" s="201"/>
      <c r="S252" s="23"/>
      <c r="T252" s="24"/>
      <c r="U252" s="107"/>
    </row>
    <row r="253" spans="1:21" x14ac:dyDescent="0.2">
      <c r="A253" s="11">
        <f t="shared" si="373"/>
        <v>0</v>
      </c>
      <c r="B253" s="11" t="str">
        <f t="shared" si="374"/>
        <v>Gynaecology4</v>
      </c>
      <c r="C253" s="402" t="str">
        <f t="shared" si="463"/>
        <v>Gynaecology</v>
      </c>
      <c r="D253" s="86">
        <v>4</v>
      </c>
      <c r="E253" s="26" t="s">
        <v>15</v>
      </c>
      <c r="F253" s="27"/>
      <c r="G253" s="28"/>
      <c r="H253" s="28"/>
      <c r="I253" s="29"/>
      <c r="J253" s="365"/>
      <c r="K253" s="28"/>
      <c r="L253" s="28"/>
      <c r="M253" s="385"/>
      <c r="N253" s="27"/>
      <c r="O253" s="28"/>
      <c r="P253" s="28"/>
      <c r="Q253" s="29"/>
      <c r="R253" s="201"/>
      <c r="S253" s="181">
        <f>SUM(F253:I253)</f>
        <v>0</v>
      </c>
      <c r="T253" s="182">
        <f>SUM(J253:M253)</f>
        <v>0</v>
      </c>
      <c r="U253" s="183">
        <f>SUM(N253:Q253)</f>
        <v>0</v>
      </c>
    </row>
    <row r="254" spans="1:21" x14ac:dyDescent="0.2">
      <c r="A254" s="11">
        <f t="shared" si="373"/>
        <v>0</v>
      </c>
      <c r="B254" s="11" t="str">
        <f t="shared" si="374"/>
        <v>Gynaecology5</v>
      </c>
      <c r="C254" s="402" t="str">
        <f t="shared" si="463"/>
        <v>Gynaecology</v>
      </c>
      <c r="D254" s="87">
        <v>5</v>
      </c>
      <c r="E254" s="30" t="s">
        <v>14</v>
      </c>
      <c r="F254" s="31"/>
      <c r="G254" s="32"/>
      <c r="H254" s="32"/>
      <c r="I254" s="33"/>
      <c r="J254" s="366"/>
      <c r="K254" s="32"/>
      <c r="L254" s="32"/>
      <c r="M254" s="386"/>
      <c r="N254" s="31"/>
      <c r="O254" s="32"/>
      <c r="P254" s="32"/>
      <c r="Q254" s="33"/>
      <c r="R254" s="201"/>
      <c r="S254" s="166">
        <f t="shared" ref="S254" si="464">SUM(F254:I254)</f>
        <v>0</v>
      </c>
      <c r="T254" s="167">
        <f t="shared" ref="T254" si="465">SUM(J254:M254)</f>
        <v>0</v>
      </c>
      <c r="U254" s="168">
        <f t="shared" ref="U254" si="466">SUM(N254:Q254)</f>
        <v>0</v>
      </c>
    </row>
    <row r="255" spans="1:21" x14ac:dyDescent="0.2">
      <c r="A255" s="11">
        <f t="shared" si="373"/>
        <v>0</v>
      </c>
      <c r="B255" s="11" t="str">
        <f t="shared" si="374"/>
        <v>Gynaecology6</v>
      </c>
      <c r="C255" s="402" t="str">
        <f t="shared" si="463"/>
        <v>Gynaecology</v>
      </c>
      <c r="D255" s="84">
        <v>6</v>
      </c>
      <c r="E255" s="21" t="s">
        <v>18</v>
      </c>
      <c r="F255" s="62">
        <f>F253-F254</f>
        <v>0</v>
      </c>
      <c r="G255" s="63">
        <f t="shared" ref="G255" si="467">G253-G254</f>
        <v>0</v>
      </c>
      <c r="H255" s="63">
        <f t="shared" ref="H255" si="468">H253-H254</f>
        <v>0</v>
      </c>
      <c r="I255" s="64">
        <f t="shared" ref="I255" si="469">I253-I254</f>
        <v>0</v>
      </c>
      <c r="J255" s="361">
        <f t="shared" ref="J255" si="470">J253-J254</f>
        <v>0</v>
      </c>
      <c r="K255" s="63">
        <f t="shared" ref="K255" si="471">K253-K254</f>
        <v>0</v>
      </c>
      <c r="L255" s="63">
        <f t="shared" ref="L255" si="472">L253-L254</f>
        <v>0</v>
      </c>
      <c r="M255" s="381">
        <f t="shared" ref="M255" si="473">M253-M254</f>
        <v>0</v>
      </c>
      <c r="N255" s="62">
        <f t="shared" ref="N255" si="474">N253-N254</f>
        <v>0</v>
      </c>
      <c r="O255" s="63">
        <f t="shared" ref="O255" si="475">O253-O254</f>
        <v>0</v>
      </c>
      <c r="P255" s="63">
        <f t="shared" ref="P255" si="476">P253-P254</f>
        <v>0</v>
      </c>
      <c r="Q255" s="64">
        <f t="shared" ref="Q255" si="477">Q253-Q254</f>
        <v>0</v>
      </c>
      <c r="R255" s="203"/>
      <c r="S255" s="395">
        <f t="shared" ref="S255" si="478">S253-S254</f>
        <v>0</v>
      </c>
      <c r="T255" s="351">
        <f t="shared" ref="T255" si="479">T253-T254</f>
        <v>0</v>
      </c>
      <c r="U255" s="396">
        <f t="shared" ref="U255" si="480">U253-U254</f>
        <v>0</v>
      </c>
    </row>
    <row r="256" spans="1:21" x14ac:dyDescent="0.2">
      <c r="A256" s="11">
        <f t="shared" si="373"/>
        <v>0</v>
      </c>
      <c r="B256" s="11" t="str">
        <f t="shared" si="374"/>
        <v xml:space="preserve">Gynaecology </v>
      </c>
      <c r="C256" s="402" t="str">
        <f t="shared" si="463"/>
        <v>Gynaecology</v>
      </c>
      <c r="D256" s="88" t="s">
        <v>100</v>
      </c>
      <c r="E256" s="34"/>
      <c r="F256" s="35"/>
      <c r="G256" s="36"/>
      <c r="H256" s="36"/>
      <c r="I256" s="37"/>
      <c r="J256" s="39"/>
      <c r="K256" s="39"/>
      <c r="L256" s="39"/>
      <c r="M256" s="39"/>
      <c r="N256" s="38"/>
      <c r="O256" s="39"/>
      <c r="P256" s="39"/>
      <c r="Q256" s="40"/>
      <c r="R256" s="201"/>
      <c r="S256" s="38"/>
      <c r="T256" s="39"/>
      <c r="U256" s="108"/>
    </row>
    <row r="257" spans="1:21" x14ac:dyDescent="0.2">
      <c r="A257" s="11">
        <f t="shared" si="373"/>
        <v>0</v>
      </c>
      <c r="B257" s="11" t="str">
        <f t="shared" si="374"/>
        <v xml:space="preserve">Gynaecology </v>
      </c>
      <c r="C257" s="402" t="str">
        <f t="shared" si="463"/>
        <v>Gynaecology</v>
      </c>
      <c r="D257" s="84" t="s">
        <v>100</v>
      </c>
      <c r="E257" s="21" t="s">
        <v>32</v>
      </c>
      <c r="F257" s="23"/>
      <c r="G257" s="24"/>
      <c r="H257" s="24"/>
      <c r="I257" s="25"/>
      <c r="J257" s="24"/>
      <c r="K257" s="24"/>
      <c r="L257" s="24"/>
      <c r="M257" s="24"/>
      <c r="N257" s="23"/>
      <c r="O257" s="24"/>
      <c r="P257" s="24"/>
      <c r="Q257" s="25"/>
      <c r="R257" s="201"/>
      <c r="S257" s="23"/>
      <c r="T257" s="24"/>
      <c r="U257" s="107"/>
    </row>
    <row r="258" spans="1:21" x14ac:dyDescent="0.2">
      <c r="A258" s="11">
        <f t="shared" si="373"/>
        <v>0</v>
      </c>
      <c r="B258" s="11" t="str">
        <f t="shared" si="374"/>
        <v>Gynaecology7</v>
      </c>
      <c r="C258" s="402" t="str">
        <f t="shared" si="463"/>
        <v>Gynaecology</v>
      </c>
      <c r="D258" s="86">
        <v>7</v>
      </c>
      <c r="E258" s="26" t="s">
        <v>49</v>
      </c>
      <c r="F258" s="27"/>
      <c r="G258" s="28"/>
      <c r="H258" s="28"/>
      <c r="I258" s="29"/>
      <c r="J258" s="365"/>
      <c r="K258" s="28"/>
      <c r="L258" s="28"/>
      <c r="M258" s="385"/>
      <c r="N258" s="27"/>
      <c r="O258" s="28"/>
      <c r="P258" s="28"/>
      <c r="Q258" s="29"/>
      <c r="R258" s="206"/>
      <c r="S258" s="156">
        <f>SUM(F258:I258)</f>
        <v>0</v>
      </c>
      <c r="T258" s="157">
        <f>SUM(J258:M258)</f>
        <v>0</v>
      </c>
      <c r="U258" s="160">
        <f>SUM(N258:Q258)</f>
        <v>0</v>
      </c>
    </row>
    <row r="259" spans="1:21" x14ac:dyDescent="0.2">
      <c r="A259" s="11">
        <f t="shared" si="373"/>
        <v>0</v>
      </c>
      <c r="B259" s="11" t="str">
        <f t="shared" si="374"/>
        <v>Gynaecology8</v>
      </c>
      <c r="C259" s="402" t="str">
        <f t="shared" si="463"/>
        <v>Gynaecology</v>
      </c>
      <c r="D259" s="86">
        <v>8</v>
      </c>
      <c r="E259" s="30" t="s">
        <v>56</v>
      </c>
      <c r="F259" s="31"/>
      <c r="G259" s="32"/>
      <c r="H259" s="32"/>
      <c r="I259" s="33"/>
      <c r="J259" s="366"/>
      <c r="K259" s="32"/>
      <c r="L259" s="32"/>
      <c r="M259" s="386"/>
      <c r="N259" s="31"/>
      <c r="O259" s="32"/>
      <c r="P259" s="32"/>
      <c r="Q259" s="33"/>
      <c r="R259" s="206"/>
      <c r="S259" s="162">
        <f t="shared" ref="S259:S260" si="481">SUM(F259:I259)</f>
        <v>0</v>
      </c>
      <c r="T259" s="163">
        <f t="shared" ref="T259:T260" si="482">SUM(J259:M259)</f>
        <v>0</v>
      </c>
      <c r="U259" s="165">
        <f t="shared" ref="U259:U260" si="483">SUM(N259:Q259)</f>
        <v>0</v>
      </c>
    </row>
    <row r="260" spans="1:21" x14ac:dyDescent="0.2">
      <c r="A260" s="11">
        <f t="shared" si="373"/>
        <v>0</v>
      </c>
      <c r="B260" s="11" t="str">
        <f t="shared" si="374"/>
        <v>Gynaecology9</v>
      </c>
      <c r="C260" s="402" t="str">
        <f t="shared" si="463"/>
        <v>Gynaecology</v>
      </c>
      <c r="D260" s="84">
        <v>9</v>
      </c>
      <c r="E260" s="21" t="s">
        <v>35</v>
      </c>
      <c r="F260" s="62">
        <f t="shared" ref="F260:Q260" si="484">SUM(F258:F259)</f>
        <v>0</v>
      </c>
      <c r="G260" s="63">
        <f t="shared" si="484"/>
        <v>0</v>
      </c>
      <c r="H260" s="63">
        <f t="shared" si="484"/>
        <v>0</v>
      </c>
      <c r="I260" s="64">
        <f t="shared" si="484"/>
        <v>0</v>
      </c>
      <c r="J260" s="361">
        <f t="shared" si="484"/>
        <v>0</v>
      </c>
      <c r="K260" s="63">
        <f t="shared" si="484"/>
        <v>0</v>
      </c>
      <c r="L260" s="63">
        <f t="shared" si="484"/>
        <v>0</v>
      </c>
      <c r="M260" s="381">
        <f t="shared" si="484"/>
        <v>0</v>
      </c>
      <c r="N260" s="62">
        <f t="shared" si="484"/>
        <v>0</v>
      </c>
      <c r="O260" s="63">
        <f t="shared" si="484"/>
        <v>0</v>
      </c>
      <c r="P260" s="63">
        <f t="shared" si="484"/>
        <v>0</v>
      </c>
      <c r="Q260" s="64">
        <f t="shared" si="484"/>
        <v>0</v>
      </c>
      <c r="R260" s="203"/>
      <c r="S260" s="62">
        <f t="shared" si="481"/>
        <v>0</v>
      </c>
      <c r="T260" s="63">
        <f t="shared" si="482"/>
        <v>0</v>
      </c>
      <c r="U260" s="103">
        <f t="shared" si="483"/>
        <v>0</v>
      </c>
    </row>
    <row r="261" spans="1:21" x14ac:dyDescent="0.2">
      <c r="A261" s="11">
        <f t="shared" si="373"/>
        <v>0</v>
      </c>
      <c r="B261" s="11" t="str">
        <f t="shared" si="374"/>
        <v xml:space="preserve">Gynaecology </v>
      </c>
      <c r="C261" s="402" t="str">
        <f t="shared" si="463"/>
        <v>Gynaecology</v>
      </c>
      <c r="D261" s="89" t="s">
        <v>100</v>
      </c>
      <c r="E261" s="43"/>
      <c r="F261" s="38"/>
      <c r="G261" s="39"/>
      <c r="H261" s="39"/>
      <c r="I261" s="40"/>
      <c r="J261" s="39"/>
      <c r="K261" s="39"/>
      <c r="L261" s="39"/>
      <c r="M261" s="39"/>
      <c r="N261" s="38"/>
      <c r="O261" s="39"/>
      <c r="P261" s="39"/>
      <c r="Q261" s="40"/>
      <c r="R261" s="206"/>
      <c r="S261" s="38"/>
      <c r="T261" s="39"/>
      <c r="U261" s="108"/>
    </row>
    <row r="262" spans="1:21" x14ac:dyDescent="0.2">
      <c r="A262" s="11">
        <f t="shared" si="373"/>
        <v>0</v>
      </c>
      <c r="B262" s="11" t="str">
        <f t="shared" si="374"/>
        <v xml:space="preserve">Gynaecology </v>
      </c>
      <c r="C262" s="402" t="str">
        <f t="shared" si="463"/>
        <v>Gynaecology</v>
      </c>
      <c r="D262" s="84" t="s">
        <v>100</v>
      </c>
      <c r="E262" s="21" t="s">
        <v>27</v>
      </c>
      <c r="F262" s="23"/>
      <c r="G262" s="24"/>
      <c r="H262" s="24"/>
      <c r="I262" s="25"/>
      <c r="J262" s="24"/>
      <c r="K262" s="24"/>
      <c r="L262" s="24"/>
      <c r="M262" s="24"/>
      <c r="N262" s="23"/>
      <c r="O262" s="24"/>
      <c r="P262" s="24"/>
      <c r="Q262" s="25"/>
      <c r="R262" s="206"/>
      <c r="S262" s="23"/>
      <c r="T262" s="24"/>
      <c r="U262" s="107"/>
    </row>
    <row r="263" spans="1:21" x14ac:dyDescent="0.2">
      <c r="A263" s="11">
        <f t="shared" si="373"/>
        <v>0</v>
      </c>
      <c r="B263" s="11" t="str">
        <f t="shared" si="374"/>
        <v>Gynaecology10</v>
      </c>
      <c r="C263" s="402" t="str">
        <f t="shared" si="463"/>
        <v>Gynaecology</v>
      </c>
      <c r="D263" s="154">
        <v>10</v>
      </c>
      <c r="E263" s="155" t="s">
        <v>133</v>
      </c>
      <c r="F263" s="156">
        <f>F255-F258</f>
        <v>0</v>
      </c>
      <c r="G263" s="157">
        <f t="shared" ref="G263:Q263" si="485">G255-G258</f>
        <v>0</v>
      </c>
      <c r="H263" s="157">
        <f t="shared" si="485"/>
        <v>0</v>
      </c>
      <c r="I263" s="158">
        <f t="shared" si="485"/>
        <v>0</v>
      </c>
      <c r="J263" s="352">
        <f t="shared" si="485"/>
        <v>0</v>
      </c>
      <c r="K263" s="157">
        <f t="shared" si="485"/>
        <v>0</v>
      </c>
      <c r="L263" s="157">
        <f t="shared" si="485"/>
        <v>0</v>
      </c>
      <c r="M263" s="380">
        <f t="shared" si="485"/>
        <v>0</v>
      </c>
      <c r="N263" s="156">
        <f t="shared" si="485"/>
        <v>0</v>
      </c>
      <c r="O263" s="157">
        <f t="shared" si="485"/>
        <v>0</v>
      </c>
      <c r="P263" s="157">
        <f t="shared" si="485"/>
        <v>0</v>
      </c>
      <c r="Q263" s="158">
        <f t="shared" si="485"/>
        <v>0</v>
      </c>
      <c r="R263" s="204"/>
      <c r="S263" s="353">
        <f t="shared" ref="S263:U263" si="486">S255-S258</f>
        <v>0</v>
      </c>
      <c r="T263" s="352">
        <f t="shared" si="486"/>
        <v>0</v>
      </c>
      <c r="U263" s="160">
        <f t="shared" si="486"/>
        <v>0</v>
      </c>
    </row>
    <row r="264" spans="1:21" x14ac:dyDescent="0.2">
      <c r="A264" s="11">
        <f t="shared" si="373"/>
        <v>0</v>
      </c>
      <c r="B264" s="11" t="str">
        <f t="shared" si="374"/>
        <v>Gynaecology11</v>
      </c>
      <c r="C264" s="402" t="str">
        <f t="shared" si="463"/>
        <v>Gynaecology</v>
      </c>
      <c r="D264" s="154">
        <v>11</v>
      </c>
      <c r="E264" s="155" t="s">
        <v>134</v>
      </c>
      <c r="F264" s="162">
        <f t="shared" ref="F264:U264" si="487">F255-F260</f>
        <v>0</v>
      </c>
      <c r="G264" s="163">
        <f t="shared" si="487"/>
        <v>0</v>
      </c>
      <c r="H264" s="163">
        <f t="shared" si="487"/>
        <v>0</v>
      </c>
      <c r="I264" s="164">
        <f t="shared" si="487"/>
        <v>0</v>
      </c>
      <c r="J264" s="362">
        <f t="shared" si="487"/>
        <v>0</v>
      </c>
      <c r="K264" s="163">
        <f t="shared" si="487"/>
        <v>0</v>
      </c>
      <c r="L264" s="163">
        <f t="shared" si="487"/>
        <v>0</v>
      </c>
      <c r="M264" s="382">
        <f t="shared" si="487"/>
        <v>0</v>
      </c>
      <c r="N264" s="162">
        <f t="shared" si="487"/>
        <v>0</v>
      </c>
      <c r="O264" s="163">
        <f t="shared" si="487"/>
        <v>0</v>
      </c>
      <c r="P264" s="163">
        <f t="shared" si="487"/>
        <v>0</v>
      </c>
      <c r="Q264" s="164">
        <f t="shared" si="487"/>
        <v>0</v>
      </c>
      <c r="R264" s="204">
        <f t="shared" si="487"/>
        <v>0</v>
      </c>
      <c r="S264" s="156">
        <f t="shared" si="487"/>
        <v>0</v>
      </c>
      <c r="T264" s="163">
        <f t="shared" si="487"/>
        <v>0</v>
      </c>
      <c r="U264" s="165">
        <f t="shared" si="487"/>
        <v>0</v>
      </c>
    </row>
    <row r="265" spans="1:21" x14ac:dyDescent="0.2">
      <c r="A265" s="11">
        <f t="shared" si="373"/>
        <v>0</v>
      </c>
      <c r="B265" s="11" t="str">
        <f t="shared" si="374"/>
        <v>Gynaecology12</v>
      </c>
      <c r="C265" s="402" t="str">
        <f t="shared" si="463"/>
        <v>Gynaecology</v>
      </c>
      <c r="D265" s="154">
        <v>12</v>
      </c>
      <c r="E265" s="161" t="s">
        <v>30</v>
      </c>
      <c r="F265" s="173">
        <f>F250+F264</f>
        <v>0</v>
      </c>
      <c r="G265" s="167">
        <f>F265+G264</f>
        <v>0</v>
      </c>
      <c r="H265" s="167">
        <f t="shared" ref="H265" si="488">G265+H264</f>
        <v>0</v>
      </c>
      <c r="I265" s="169">
        <f t="shared" ref="I265" si="489">H265+I264</f>
        <v>0</v>
      </c>
      <c r="J265" s="363">
        <f t="shared" ref="J265" si="490">I265+J264</f>
        <v>0</v>
      </c>
      <c r="K265" s="167">
        <f t="shared" ref="K265" si="491">J265+K264</f>
        <v>0</v>
      </c>
      <c r="L265" s="167">
        <f t="shared" ref="L265" si="492">K265+L264</f>
        <v>0</v>
      </c>
      <c r="M265" s="383">
        <f t="shared" ref="M265" si="493">L265+M264</f>
        <v>0</v>
      </c>
      <c r="N265" s="166">
        <f t="shared" ref="N265" si="494">M265+N264</f>
        <v>0</v>
      </c>
      <c r="O265" s="167">
        <f t="shared" ref="O265" si="495">N265+O264</f>
        <v>0</v>
      </c>
      <c r="P265" s="167">
        <f t="shared" ref="P265" si="496">O265+P264</f>
        <v>0</v>
      </c>
      <c r="Q265" s="169">
        <f t="shared" ref="Q265" si="497">P265+Q264</f>
        <v>0</v>
      </c>
      <c r="R265" s="204"/>
      <c r="S265" s="166">
        <f>I265</f>
        <v>0</v>
      </c>
      <c r="T265" s="167">
        <f>M265</f>
        <v>0</v>
      </c>
      <c r="U265" s="168">
        <f>Q265</f>
        <v>0</v>
      </c>
    </row>
    <row r="266" spans="1:21" x14ac:dyDescent="0.2">
      <c r="A266" s="11">
        <f t="shared" si="373"/>
        <v>0</v>
      </c>
      <c r="B266" s="11" t="str">
        <f t="shared" si="374"/>
        <v>Gynaecology13</v>
      </c>
      <c r="C266" s="402" t="str">
        <f t="shared" si="463"/>
        <v>Gynaecology</v>
      </c>
      <c r="D266" s="154">
        <v>13</v>
      </c>
      <c r="E266" s="155" t="s">
        <v>28</v>
      </c>
      <c r="F266" s="166" t="e">
        <f>F265/(F260/13)</f>
        <v>#DIV/0!</v>
      </c>
      <c r="G266" s="167" t="e">
        <f t="shared" ref="G266" si="498">G265/(G260/13)</f>
        <v>#DIV/0!</v>
      </c>
      <c r="H266" s="167" t="e">
        <f t="shared" ref="H266" si="499">H265/(H260/13)</f>
        <v>#DIV/0!</v>
      </c>
      <c r="I266" s="169" t="e">
        <f t="shared" ref="I266" si="500">I265/(I260/13)</f>
        <v>#DIV/0!</v>
      </c>
      <c r="J266" s="363" t="e">
        <f t="shared" ref="J266" si="501">J265/(J260/13)</f>
        <v>#DIV/0!</v>
      </c>
      <c r="K266" s="167" t="e">
        <f t="shared" ref="K266" si="502">K265/(K260/13)</f>
        <v>#DIV/0!</v>
      </c>
      <c r="L266" s="167" t="e">
        <f t="shared" ref="L266" si="503">L265/(L260/13)</f>
        <v>#DIV/0!</v>
      </c>
      <c r="M266" s="383" t="e">
        <f t="shared" ref="M266" si="504">M265/(M260/13)</f>
        <v>#DIV/0!</v>
      </c>
      <c r="N266" s="166" t="e">
        <f t="shared" ref="N266" si="505">N265/(N260/13)</f>
        <v>#DIV/0!</v>
      </c>
      <c r="O266" s="167" t="e">
        <f t="shared" ref="O266" si="506">O265/(O260/13)</f>
        <v>#DIV/0!</v>
      </c>
      <c r="P266" s="167" t="e">
        <f t="shared" ref="P266" si="507">P265/(P260/13)</f>
        <v>#DIV/0!</v>
      </c>
      <c r="Q266" s="169" t="e">
        <f t="shared" ref="Q266" si="508">Q265/(Q260/13)</f>
        <v>#DIV/0!</v>
      </c>
      <c r="R266" s="204"/>
      <c r="S266" s="166" t="e">
        <f t="shared" ref="S266" si="509">I266</f>
        <v>#DIV/0!</v>
      </c>
      <c r="T266" s="167" t="e">
        <f t="shared" ref="T266" si="510">M266</f>
        <v>#DIV/0!</v>
      </c>
      <c r="U266" s="168" t="e">
        <f t="shared" ref="U266" si="511">Q266</f>
        <v>#DIV/0!</v>
      </c>
    </row>
    <row r="267" spans="1:21" x14ac:dyDescent="0.2">
      <c r="A267" s="11">
        <f t="shared" si="373"/>
        <v>0</v>
      </c>
      <c r="B267" s="11" t="str">
        <f t="shared" si="374"/>
        <v>Gynaecology14</v>
      </c>
      <c r="C267" s="402" t="str">
        <f t="shared" si="463"/>
        <v>Gynaecology</v>
      </c>
      <c r="D267" s="86">
        <v>14</v>
      </c>
      <c r="E267" s="45" t="s">
        <v>33</v>
      </c>
      <c r="F267" s="48"/>
      <c r="G267" s="46"/>
      <c r="H267" s="46"/>
      <c r="I267" s="47"/>
      <c r="J267" s="367"/>
      <c r="K267" s="46"/>
      <c r="L267" s="46"/>
      <c r="M267" s="387"/>
      <c r="N267" s="48"/>
      <c r="O267" s="46"/>
      <c r="P267" s="46"/>
      <c r="Q267" s="47"/>
      <c r="R267" s="206"/>
      <c r="S267" s="166">
        <f>I267</f>
        <v>0</v>
      </c>
      <c r="T267" s="167">
        <f>M267</f>
        <v>0</v>
      </c>
      <c r="U267" s="168">
        <f>Q267</f>
        <v>0</v>
      </c>
    </row>
    <row r="268" spans="1:21" x14ac:dyDescent="0.2">
      <c r="A268" s="11">
        <f t="shared" si="373"/>
        <v>0</v>
      </c>
      <c r="B268" s="11" t="str">
        <f t="shared" si="374"/>
        <v>Gynaecology15</v>
      </c>
      <c r="C268" s="402" t="str">
        <f t="shared" si="463"/>
        <v>Gynaecology</v>
      </c>
      <c r="D268" s="154">
        <v>15</v>
      </c>
      <c r="E268" s="155" t="s">
        <v>275</v>
      </c>
      <c r="F268" s="373" t="e">
        <f>VLOOKUP(CONCATENATE($A268,$C268),'[1]NOP Board spclty milstns MNTH'!$D$2:$AJ$386,F$9,FALSE)</f>
        <v>#N/A</v>
      </c>
      <c r="G268" s="346" t="e">
        <f>VLOOKUP(CONCATENATE($A268,$C268),'[1]NOP Board spclty milstns MNTH'!$D$2:$AJ$386,G$9,FALSE)</f>
        <v>#N/A</v>
      </c>
      <c r="H268" s="347" t="e">
        <f>VLOOKUP(CONCATENATE($A268,$C268),'[1]NOP Board spclty milstns MNTH'!$D$2:$AJ$386,H$9,FALSE)</f>
        <v>#N/A</v>
      </c>
      <c r="I268" s="374" t="e">
        <f>VLOOKUP(CONCATENATE($A268,$C268),'[1]NOP Board spclty milstns MNTH'!$D$2:$AJ$386,I$9,FALSE)</f>
        <v>#N/A</v>
      </c>
      <c r="J268" s="348" t="e">
        <f>VLOOKUP(CONCATENATE($A268,$C268),'[1]NOP Board spclty milstns MNTH'!$D$2:$AJ$386,J$9,FALSE)</f>
        <v>#N/A</v>
      </c>
      <c r="K268" s="349" t="e">
        <f>VLOOKUP(CONCATENATE($A268,$C268),'[1]NOP Board spclty milstns MNTH'!$D$2:$AJ$386,K$9,FALSE)</f>
        <v>#N/A</v>
      </c>
      <c r="L268" s="346" t="e">
        <f>VLOOKUP(CONCATENATE($A268,$C268),'[1]NOP Board spclty milstns MNTH'!$D$2:$AJ$386,L$9,FALSE)</f>
        <v>#N/A</v>
      </c>
      <c r="M268" s="348" t="e">
        <f>VLOOKUP(CONCATENATE($A268,$C268),'[1]NOP Board spclty milstns MNTH'!$D$2:$AJ$386,M$9,FALSE)</f>
        <v>#N/A</v>
      </c>
      <c r="N268" s="405" t="s">
        <v>16</v>
      </c>
      <c r="O268" s="406" t="s">
        <v>16</v>
      </c>
      <c r="P268" s="407" t="s">
        <v>16</v>
      </c>
      <c r="Q268" s="408" t="s">
        <v>16</v>
      </c>
      <c r="R268" s="206"/>
      <c r="S268" s="166" t="e">
        <f>I268</f>
        <v>#N/A</v>
      </c>
      <c r="T268" s="167" t="e">
        <f>M268</f>
        <v>#N/A</v>
      </c>
      <c r="U268" s="168" t="str">
        <f>Q268</f>
        <v>-</v>
      </c>
    </row>
    <row r="269" spans="1:21" x14ac:dyDescent="0.2">
      <c r="A269" s="11">
        <f t="shared" si="373"/>
        <v>0</v>
      </c>
      <c r="B269" s="11" t="str">
        <f t="shared" si="374"/>
        <v>Gynaecology16</v>
      </c>
      <c r="C269" s="402" t="str">
        <f t="shared" si="463"/>
        <v>Gynaecology</v>
      </c>
      <c r="D269" s="85">
        <v>16</v>
      </c>
      <c r="E269" s="14" t="s">
        <v>34</v>
      </c>
      <c r="F269" s="376"/>
      <c r="G269" s="350"/>
      <c r="H269" s="350"/>
      <c r="I269" s="377"/>
      <c r="J269" s="368"/>
      <c r="K269" s="350"/>
      <c r="L269" s="350"/>
      <c r="M269" s="388"/>
      <c r="N269" s="376"/>
      <c r="O269" s="350"/>
      <c r="P269" s="350"/>
      <c r="Q269" s="377"/>
      <c r="R269" s="206"/>
      <c r="S269" s="162"/>
      <c r="T269" s="163"/>
      <c r="U269" s="165"/>
    </row>
    <row r="270" spans="1:21" x14ac:dyDescent="0.2">
      <c r="A270" s="11">
        <f t="shared" si="373"/>
        <v>0</v>
      </c>
      <c r="B270" s="11" t="str">
        <f t="shared" si="374"/>
        <v xml:space="preserve">Gynaecology </v>
      </c>
      <c r="C270" s="402" t="str">
        <f t="shared" si="463"/>
        <v>Gynaecology</v>
      </c>
      <c r="D270" s="84" t="s">
        <v>100</v>
      </c>
      <c r="E270" s="21" t="s">
        <v>57</v>
      </c>
      <c r="F270" s="23"/>
      <c r="G270" s="24"/>
      <c r="H270" s="24"/>
      <c r="I270" s="25"/>
      <c r="J270" s="24"/>
      <c r="K270" s="24"/>
      <c r="L270" s="24"/>
      <c r="M270" s="24"/>
      <c r="N270" s="23"/>
      <c r="O270" s="24"/>
      <c r="P270" s="24"/>
      <c r="Q270" s="25"/>
      <c r="R270" s="201"/>
      <c r="S270" s="23"/>
      <c r="T270" s="24"/>
      <c r="U270" s="107"/>
    </row>
    <row r="271" spans="1:21" x14ac:dyDescent="0.2">
      <c r="A271" s="11">
        <f t="shared" ref="A271:A334" si="512">$E$5</f>
        <v>0</v>
      </c>
      <c r="B271" s="11" t="str">
        <f t="shared" ref="B271:B334" si="513">CONCATENATE(C271,D271)</f>
        <v>Gynaecology17</v>
      </c>
      <c r="C271" s="402" t="str">
        <f t="shared" si="463"/>
        <v>Gynaecology</v>
      </c>
      <c r="D271" s="345">
        <v>17</v>
      </c>
      <c r="E271" s="44" t="s">
        <v>29</v>
      </c>
      <c r="F271" s="49">
        <v>0</v>
      </c>
      <c r="G271" s="50">
        <v>0</v>
      </c>
      <c r="H271" s="50">
        <v>0</v>
      </c>
      <c r="I271" s="51">
        <v>0</v>
      </c>
      <c r="J271" s="369">
        <v>0</v>
      </c>
      <c r="K271" s="50">
        <v>0</v>
      </c>
      <c r="L271" s="50">
        <v>0</v>
      </c>
      <c r="M271" s="389">
        <v>0</v>
      </c>
      <c r="N271" s="49">
        <v>0</v>
      </c>
      <c r="O271" s="50">
        <v>0</v>
      </c>
      <c r="P271" s="50">
        <v>0</v>
      </c>
      <c r="Q271" s="51">
        <v>0</v>
      </c>
      <c r="R271" s="201"/>
      <c r="S271" s="27"/>
      <c r="T271" s="28"/>
      <c r="U271" s="116"/>
    </row>
    <row r="272" spans="1:21" ht="13.5" thickBot="1" x14ac:dyDescent="0.25">
      <c r="A272" s="11">
        <f t="shared" si="512"/>
        <v>0</v>
      </c>
      <c r="B272" s="11" t="str">
        <f t="shared" si="513"/>
        <v>Gynaecology18</v>
      </c>
      <c r="C272" s="402" t="str">
        <f t="shared" si="463"/>
        <v>Gynaecology</v>
      </c>
      <c r="D272" s="170">
        <v>18</v>
      </c>
      <c r="E272" s="174" t="s">
        <v>37</v>
      </c>
      <c r="F272" s="166">
        <f t="shared" ref="F272:Q272" si="514">F271*F260</f>
        <v>0</v>
      </c>
      <c r="G272" s="167">
        <f t="shared" si="514"/>
        <v>0</v>
      </c>
      <c r="H272" s="167">
        <f t="shared" si="514"/>
        <v>0</v>
      </c>
      <c r="I272" s="169">
        <f t="shared" si="514"/>
        <v>0</v>
      </c>
      <c r="J272" s="363">
        <f t="shared" si="514"/>
        <v>0</v>
      </c>
      <c r="K272" s="167">
        <f t="shared" si="514"/>
        <v>0</v>
      </c>
      <c r="L272" s="167">
        <f t="shared" si="514"/>
        <v>0</v>
      </c>
      <c r="M272" s="383">
        <f t="shared" si="514"/>
        <v>0</v>
      </c>
      <c r="N272" s="166">
        <f t="shared" si="514"/>
        <v>0</v>
      </c>
      <c r="O272" s="167">
        <f t="shared" si="514"/>
        <v>0</v>
      </c>
      <c r="P272" s="167">
        <f t="shared" si="514"/>
        <v>0</v>
      </c>
      <c r="Q272" s="169">
        <f t="shared" si="514"/>
        <v>0</v>
      </c>
      <c r="R272" s="203"/>
      <c r="S272" s="166">
        <f t="shared" ref="S272" si="515">SUM(F272:I272)</f>
        <v>0</v>
      </c>
      <c r="T272" s="167">
        <f t="shared" ref="T272" si="516">SUM(J272:M272)</f>
        <v>0</v>
      </c>
      <c r="U272" s="168">
        <f t="shared" ref="U272" si="517">SUM(N272:Q272)</f>
        <v>0</v>
      </c>
    </row>
    <row r="273" spans="1:21" ht="18.75" thickBot="1" x14ac:dyDescent="0.3">
      <c r="A273" s="11">
        <f t="shared" si="512"/>
        <v>0</v>
      </c>
      <c r="B273" s="11" t="str">
        <f t="shared" si="513"/>
        <v>NeurologyNeurology</v>
      </c>
      <c r="C273" s="401" t="str">
        <f>D273</f>
        <v>Neurology</v>
      </c>
      <c r="D273" s="68" t="s">
        <v>68</v>
      </c>
      <c r="E273" s="80"/>
      <c r="F273" s="375"/>
      <c r="G273" s="81"/>
      <c r="H273" s="81"/>
      <c r="I273" s="372"/>
      <c r="J273" s="81"/>
      <c r="K273" s="81"/>
      <c r="L273" s="81"/>
      <c r="M273" s="81"/>
      <c r="N273" s="391"/>
      <c r="O273" s="69"/>
      <c r="P273" s="69"/>
      <c r="Q273" s="392"/>
      <c r="R273" s="69"/>
      <c r="S273" s="391"/>
      <c r="T273" s="69"/>
      <c r="U273" s="82"/>
    </row>
    <row r="274" spans="1:21" x14ac:dyDescent="0.2">
      <c r="A274" s="11">
        <f t="shared" si="512"/>
        <v>0</v>
      </c>
      <c r="B274" s="11" t="str">
        <f t="shared" si="513"/>
        <v>Neurology1</v>
      </c>
      <c r="C274" s="402" t="str">
        <f>C273</f>
        <v>Neurology</v>
      </c>
      <c r="D274" s="84">
        <v>1</v>
      </c>
      <c r="E274" s="21" t="s">
        <v>55</v>
      </c>
      <c r="F274" s="198">
        <v>0</v>
      </c>
      <c r="G274" s="20"/>
      <c r="H274" s="20"/>
      <c r="I274" s="120"/>
      <c r="J274" s="13"/>
      <c r="K274" s="13"/>
      <c r="L274" s="13"/>
      <c r="M274" s="13"/>
      <c r="N274" s="128"/>
      <c r="O274" s="13"/>
      <c r="P274" s="13"/>
      <c r="Q274" s="129"/>
      <c r="R274" s="201"/>
      <c r="S274" s="119"/>
      <c r="T274" s="20"/>
      <c r="U274" s="121"/>
    </row>
    <row r="275" spans="1:21" x14ac:dyDescent="0.2">
      <c r="A275" s="11">
        <f t="shared" si="512"/>
        <v>0</v>
      </c>
      <c r="B275" s="11" t="str">
        <f t="shared" si="513"/>
        <v>Neurology2</v>
      </c>
      <c r="C275" s="402" t="str">
        <f t="shared" ref="C275:C298" si="518">C274</f>
        <v>Neurology</v>
      </c>
      <c r="D275" s="84">
        <v>2</v>
      </c>
      <c r="E275" s="21" t="s">
        <v>117</v>
      </c>
      <c r="F275" s="198">
        <v>0</v>
      </c>
      <c r="G275" s="20"/>
      <c r="H275" s="20"/>
      <c r="I275" s="120"/>
      <c r="J275" s="20"/>
      <c r="K275" s="20"/>
      <c r="L275" s="20"/>
      <c r="M275" s="20"/>
      <c r="N275" s="119"/>
      <c r="O275" s="20"/>
      <c r="P275" s="20"/>
      <c r="Q275" s="120"/>
      <c r="R275" s="201"/>
      <c r="S275" s="119"/>
      <c r="T275" s="20"/>
      <c r="U275" s="121"/>
    </row>
    <row r="276" spans="1:21" x14ac:dyDescent="0.2">
      <c r="A276" s="11">
        <f t="shared" si="512"/>
        <v>0</v>
      </c>
      <c r="B276" s="11" t="str">
        <f t="shared" si="513"/>
        <v>Neurology3</v>
      </c>
      <c r="C276" s="402" t="str">
        <f t="shared" si="518"/>
        <v>Neurology</v>
      </c>
      <c r="D276" s="84">
        <v>3</v>
      </c>
      <c r="E276" s="21" t="s">
        <v>118</v>
      </c>
      <c r="F276" s="198">
        <v>0</v>
      </c>
      <c r="G276" s="20"/>
      <c r="H276" s="20"/>
      <c r="I276" s="120"/>
      <c r="J276" s="20"/>
      <c r="K276" s="20"/>
      <c r="L276" s="20"/>
      <c r="M276" s="20"/>
      <c r="N276" s="119"/>
      <c r="O276" s="20"/>
      <c r="P276" s="20"/>
      <c r="Q276" s="120"/>
      <c r="R276" s="201"/>
      <c r="S276" s="119"/>
      <c r="T276" s="20"/>
      <c r="U276" s="121"/>
    </row>
    <row r="277" spans="1:21" x14ac:dyDescent="0.2">
      <c r="A277" s="11">
        <f t="shared" si="512"/>
        <v>0</v>
      </c>
      <c r="B277" s="11" t="str">
        <f t="shared" si="513"/>
        <v xml:space="preserve">Neurology </v>
      </c>
      <c r="C277" s="402" t="str">
        <f t="shared" si="518"/>
        <v>Neurology</v>
      </c>
      <c r="D277" s="88" t="s">
        <v>100</v>
      </c>
      <c r="E277" s="34"/>
      <c r="F277" s="119"/>
      <c r="G277" s="20"/>
      <c r="H277" s="20"/>
      <c r="I277" s="120"/>
      <c r="J277" s="52"/>
      <c r="K277" s="52"/>
      <c r="L277" s="52"/>
      <c r="M277" s="52"/>
      <c r="N277" s="130"/>
      <c r="O277" s="52"/>
      <c r="P277" s="52"/>
      <c r="Q277" s="131"/>
      <c r="R277" s="201"/>
      <c r="S277" s="119"/>
      <c r="T277" s="20"/>
      <c r="U277" s="121"/>
    </row>
    <row r="278" spans="1:21" x14ac:dyDescent="0.2">
      <c r="A278" s="11">
        <f t="shared" si="512"/>
        <v>0</v>
      </c>
      <c r="B278" s="11" t="str">
        <f t="shared" si="513"/>
        <v xml:space="preserve">Neurology </v>
      </c>
      <c r="C278" s="402" t="str">
        <f t="shared" si="518"/>
        <v>Neurology</v>
      </c>
      <c r="D278" s="84" t="s">
        <v>100</v>
      </c>
      <c r="E278" s="21" t="s">
        <v>36</v>
      </c>
      <c r="F278" s="23"/>
      <c r="G278" s="24"/>
      <c r="H278" s="24"/>
      <c r="I278" s="25"/>
      <c r="J278" s="24"/>
      <c r="K278" s="24"/>
      <c r="L278" s="24"/>
      <c r="M278" s="24"/>
      <c r="N278" s="23"/>
      <c r="O278" s="24"/>
      <c r="P278" s="24"/>
      <c r="Q278" s="25"/>
      <c r="R278" s="201"/>
      <c r="S278" s="23"/>
      <c r="T278" s="24"/>
      <c r="U278" s="107"/>
    </row>
    <row r="279" spans="1:21" x14ac:dyDescent="0.2">
      <c r="A279" s="11">
        <f t="shared" si="512"/>
        <v>0</v>
      </c>
      <c r="B279" s="11" t="str">
        <f t="shared" si="513"/>
        <v>Neurology4</v>
      </c>
      <c r="C279" s="402" t="str">
        <f t="shared" si="518"/>
        <v>Neurology</v>
      </c>
      <c r="D279" s="86">
        <v>4</v>
      </c>
      <c r="E279" s="26" t="s">
        <v>15</v>
      </c>
      <c r="F279" s="27"/>
      <c r="G279" s="28"/>
      <c r="H279" s="28"/>
      <c r="I279" s="29"/>
      <c r="J279" s="365"/>
      <c r="K279" s="28"/>
      <c r="L279" s="28"/>
      <c r="M279" s="385"/>
      <c r="N279" s="27"/>
      <c r="O279" s="28"/>
      <c r="P279" s="28"/>
      <c r="Q279" s="29"/>
      <c r="R279" s="201"/>
      <c r="S279" s="181">
        <f>SUM(F279:I279)</f>
        <v>0</v>
      </c>
      <c r="T279" s="182">
        <f>SUM(J279:M279)</f>
        <v>0</v>
      </c>
      <c r="U279" s="183">
        <f>SUM(N279:Q279)</f>
        <v>0</v>
      </c>
    </row>
    <row r="280" spans="1:21" x14ac:dyDescent="0.2">
      <c r="A280" s="11">
        <f t="shared" si="512"/>
        <v>0</v>
      </c>
      <c r="B280" s="11" t="str">
        <f t="shared" si="513"/>
        <v>Neurology5</v>
      </c>
      <c r="C280" s="402" t="str">
        <f t="shared" si="518"/>
        <v>Neurology</v>
      </c>
      <c r="D280" s="87">
        <v>5</v>
      </c>
      <c r="E280" s="30" t="s">
        <v>14</v>
      </c>
      <c r="F280" s="31"/>
      <c r="G280" s="32"/>
      <c r="H280" s="32"/>
      <c r="I280" s="33"/>
      <c r="J280" s="366"/>
      <c r="K280" s="32"/>
      <c r="L280" s="32"/>
      <c r="M280" s="386"/>
      <c r="N280" s="31"/>
      <c r="O280" s="32"/>
      <c r="P280" s="32"/>
      <c r="Q280" s="33"/>
      <c r="R280" s="201"/>
      <c r="S280" s="166">
        <f t="shared" ref="S280" si="519">SUM(F280:I280)</f>
        <v>0</v>
      </c>
      <c r="T280" s="167">
        <f t="shared" ref="T280" si="520">SUM(J280:M280)</f>
        <v>0</v>
      </c>
      <c r="U280" s="168">
        <f t="shared" ref="U280" si="521">SUM(N280:Q280)</f>
        <v>0</v>
      </c>
    </row>
    <row r="281" spans="1:21" x14ac:dyDescent="0.2">
      <c r="A281" s="11">
        <f t="shared" si="512"/>
        <v>0</v>
      </c>
      <c r="B281" s="11" t="str">
        <f t="shared" si="513"/>
        <v>Neurology6</v>
      </c>
      <c r="C281" s="402" t="str">
        <f t="shared" si="518"/>
        <v>Neurology</v>
      </c>
      <c r="D281" s="84">
        <v>6</v>
      </c>
      <c r="E281" s="21" t="s">
        <v>18</v>
      </c>
      <c r="F281" s="62">
        <f>F279-F280</f>
        <v>0</v>
      </c>
      <c r="G281" s="63">
        <f t="shared" ref="G281" si="522">G279-G280</f>
        <v>0</v>
      </c>
      <c r="H281" s="63">
        <f t="shared" ref="H281" si="523">H279-H280</f>
        <v>0</v>
      </c>
      <c r="I281" s="64">
        <f t="shared" ref="I281" si="524">I279-I280</f>
        <v>0</v>
      </c>
      <c r="J281" s="361">
        <f t="shared" ref="J281" si="525">J279-J280</f>
        <v>0</v>
      </c>
      <c r="K281" s="63">
        <f t="shared" ref="K281" si="526">K279-K280</f>
        <v>0</v>
      </c>
      <c r="L281" s="63">
        <f t="shared" ref="L281" si="527">L279-L280</f>
        <v>0</v>
      </c>
      <c r="M281" s="381">
        <f t="shared" ref="M281" si="528">M279-M280</f>
        <v>0</v>
      </c>
      <c r="N281" s="62">
        <f t="shared" ref="N281" si="529">N279-N280</f>
        <v>0</v>
      </c>
      <c r="O281" s="63">
        <f t="shared" ref="O281" si="530">O279-O280</f>
        <v>0</v>
      </c>
      <c r="P281" s="63">
        <f t="shared" ref="P281" si="531">P279-P280</f>
        <v>0</v>
      </c>
      <c r="Q281" s="64">
        <f t="shared" ref="Q281" si="532">Q279-Q280</f>
        <v>0</v>
      </c>
      <c r="R281" s="203"/>
      <c r="S281" s="395">
        <f t="shared" ref="S281" si="533">S279-S280</f>
        <v>0</v>
      </c>
      <c r="T281" s="351">
        <f t="shared" ref="T281" si="534">T279-T280</f>
        <v>0</v>
      </c>
      <c r="U281" s="396">
        <f t="shared" ref="U281" si="535">U279-U280</f>
        <v>0</v>
      </c>
    </row>
    <row r="282" spans="1:21" x14ac:dyDescent="0.2">
      <c r="A282" s="11">
        <f t="shared" si="512"/>
        <v>0</v>
      </c>
      <c r="B282" s="11" t="str">
        <f t="shared" si="513"/>
        <v xml:space="preserve">Neurology </v>
      </c>
      <c r="C282" s="402" t="str">
        <f t="shared" si="518"/>
        <v>Neurology</v>
      </c>
      <c r="D282" s="88" t="s">
        <v>100</v>
      </c>
      <c r="E282" s="34"/>
      <c r="F282" s="35"/>
      <c r="G282" s="36"/>
      <c r="H282" s="36"/>
      <c r="I282" s="37"/>
      <c r="J282" s="39"/>
      <c r="K282" s="39"/>
      <c r="L282" s="39"/>
      <c r="M282" s="39"/>
      <c r="N282" s="38"/>
      <c r="O282" s="39"/>
      <c r="P282" s="39"/>
      <c r="Q282" s="40"/>
      <c r="R282" s="201"/>
      <c r="S282" s="38"/>
      <c r="T282" s="39"/>
      <c r="U282" s="108"/>
    </row>
    <row r="283" spans="1:21" x14ac:dyDescent="0.2">
      <c r="A283" s="11">
        <f t="shared" si="512"/>
        <v>0</v>
      </c>
      <c r="B283" s="11" t="str">
        <f t="shared" si="513"/>
        <v xml:space="preserve">Neurology </v>
      </c>
      <c r="C283" s="402" t="str">
        <f t="shared" si="518"/>
        <v>Neurology</v>
      </c>
      <c r="D283" s="84" t="s">
        <v>100</v>
      </c>
      <c r="E283" s="21" t="s">
        <v>32</v>
      </c>
      <c r="F283" s="23"/>
      <c r="G283" s="24"/>
      <c r="H283" s="24"/>
      <c r="I283" s="25"/>
      <c r="J283" s="24"/>
      <c r="K283" s="24"/>
      <c r="L283" s="24"/>
      <c r="M283" s="24"/>
      <c r="N283" s="23"/>
      <c r="O283" s="24"/>
      <c r="P283" s="24"/>
      <c r="Q283" s="25"/>
      <c r="R283" s="201"/>
      <c r="S283" s="23"/>
      <c r="T283" s="24"/>
      <c r="U283" s="107"/>
    </row>
    <row r="284" spans="1:21" x14ac:dyDescent="0.2">
      <c r="A284" s="11">
        <f t="shared" si="512"/>
        <v>0</v>
      </c>
      <c r="B284" s="11" t="str">
        <f t="shared" si="513"/>
        <v>Neurology7</v>
      </c>
      <c r="C284" s="402" t="str">
        <f t="shared" si="518"/>
        <v>Neurology</v>
      </c>
      <c r="D284" s="86">
        <v>7</v>
      </c>
      <c r="E284" s="26" t="s">
        <v>49</v>
      </c>
      <c r="F284" s="27"/>
      <c r="G284" s="28"/>
      <c r="H284" s="28"/>
      <c r="I284" s="29"/>
      <c r="J284" s="365"/>
      <c r="K284" s="28"/>
      <c r="L284" s="28"/>
      <c r="M284" s="385"/>
      <c r="N284" s="27"/>
      <c r="O284" s="28"/>
      <c r="P284" s="28"/>
      <c r="Q284" s="29"/>
      <c r="R284" s="206"/>
      <c r="S284" s="156">
        <f>SUM(F284:I284)</f>
        <v>0</v>
      </c>
      <c r="T284" s="157">
        <f>SUM(J284:M284)</f>
        <v>0</v>
      </c>
      <c r="U284" s="160">
        <f>SUM(N284:Q284)</f>
        <v>0</v>
      </c>
    </row>
    <row r="285" spans="1:21" x14ac:dyDescent="0.2">
      <c r="A285" s="11">
        <f t="shared" si="512"/>
        <v>0</v>
      </c>
      <c r="B285" s="11" t="str">
        <f t="shared" si="513"/>
        <v>Neurology8</v>
      </c>
      <c r="C285" s="402" t="str">
        <f t="shared" si="518"/>
        <v>Neurology</v>
      </c>
      <c r="D285" s="86">
        <v>8</v>
      </c>
      <c r="E285" s="30" t="s">
        <v>56</v>
      </c>
      <c r="F285" s="31"/>
      <c r="G285" s="32"/>
      <c r="H285" s="32"/>
      <c r="I285" s="33"/>
      <c r="J285" s="366"/>
      <c r="K285" s="32"/>
      <c r="L285" s="32"/>
      <c r="M285" s="386"/>
      <c r="N285" s="31"/>
      <c r="O285" s="32"/>
      <c r="P285" s="32"/>
      <c r="Q285" s="33"/>
      <c r="R285" s="206"/>
      <c r="S285" s="162">
        <f t="shared" ref="S285:S286" si="536">SUM(F285:I285)</f>
        <v>0</v>
      </c>
      <c r="T285" s="163">
        <f t="shared" ref="T285:T286" si="537">SUM(J285:M285)</f>
        <v>0</v>
      </c>
      <c r="U285" s="165">
        <f t="shared" ref="U285:U286" si="538">SUM(N285:Q285)</f>
        <v>0</v>
      </c>
    </row>
    <row r="286" spans="1:21" x14ac:dyDescent="0.2">
      <c r="A286" s="11">
        <f t="shared" si="512"/>
        <v>0</v>
      </c>
      <c r="B286" s="11" t="str">
        <f t="shared" si="513"/>
        <v>Neurology9</v>
      </c>
      <c r="C286" s="402" t="str">
        <f t="shared" si="518"/>
        <v>Neurology</v>
      </c>
      <c r="D286" s="84">
        <v>9</v>
      </c>
      <c r="E286" s="21" t="s">
        <v>35</v>
      </c>
      <c r="F286" s="62">
        <f t="shared" ref="F286:Q286" si="539">SUM(F284:F285)</f>
        <v>0</v>
      </c>
      <c r="G286" s="63">
        <f t="shared" si="539"/>
        <v>0</v>
      </c>
      <c r="H286" s="63">
        <f t="shared" si="539"/>
        <v>0</v>
      </c>
      <c r="I286" s="64">
        <f t="shared" si="539"/>
        <v>0</v>
      </c>
      <c r="J286" s="361">
        <f t="shared" si="539"/>
        <v>0</v>
      </c>
      <c r="K286" s="63">
        <f t="shared" si="539"/>
        <v>0</v>
      </c>
      <c r="L286" s="63">
        <f t="shared" si="539"/>
        <v>0</v>
      </c>
      <c r="M286" s="381">
        <f t="shared" si="539"/>
        <v>0</v>
      </c>
      <c r="N286" s="62">
        <f t="shared" si="539"/>
        <v>0</v>
      </c>
      <c r="O286" s="63">
        <f t="shared" si="539"/>
        <v>0</v>
      </c>
      <c r="P286" s="63">
        <f t="shared" si="539"/>
        <v>0</v>
      </c>
      <c r="Q286" s="64">
        <f t="shared" si="539"/>
        <v>0</v>
      </c>
      <c r="R286" s="203"/>
      <c r="S286" s="62">
        <f t="shared" si="536"/>
        <v>0</v>
      </c>
      <c r="T286" s="63">
        <f t="shared" si="537"/>
        <v>0</v>
      </c>
      <c r="U286" s="103">
        <f t="shared" si="538"/>
        <v>0</v>
      </c>
    </row>
    <row r="287" spans="1:21" x14ac:dyDescent="0.2">
      <c r="A287" s="11">
        <f t="shared" si="512"/>
        <v>0</v>
      </c>
      <c r="B287" s="11" t="str">
        <f t="shared" si="513"/>
        <v xml:space="preserve">Neurology </v>
      </c>
      <c r="C287" s="402" t="str">
        <f t="shared" si="518"/>
        <v>Neurology</v>
      </c>
      <c r="D287" s="89" t="s">
        <v>100</v>
      </c>
      <c r="E287" s="43"/>
      <c r="F287" s="38"/>
      <c r="G287" s="39"/>
      <c r="H287" s="39"/>
      <c r="I287" s="40"/>
      <c r="J287" s="39"/>
      <c r="K287" s="39"/>
      <c r="L287" s="39"/>
      <c r="M287" s="39"/>
      <c r="N287" s="38"/>
      <c r="O287" s="39"/>
      <c r="P287" s="39"/>
      <c r="Q287" s="40"/>
      <c r="R287" s="206"/>
      <c r="S287" s="38"/>
      <c r="T287" s="39"/>
      <c r="U287" s="108"/>
    </row>
    <row r="288" spans="1:21" x14ac:dyDescent="0.2">
      <c r="A288" s="11">
        <f t="shared" si="512"/>
        <v>0</v>
      </c>
      <c r="B288" s="11" t="str">
        <f t="shared" si="513"/>
        <v xml:space="preserve">Neurology </v>
      </c>
      <c r="C288" s="402" t="str">
        <f t="shared" si="518"/>
        <v>Neurology</v>
      </c>
      <c r="D288" s="84" t="s">
        <v>100</v>
      </c>
      <c r="E288" s="21" t="s">
        <v>27</v>
      </c>
      <c r="F288" s="23"/>
      <c r="G288" s="24"/>
      <c r="H288" s="24"/>
      <c r="I288" s="25"/>
      <c r="J288" s="24"/>
      <c r="K288" s="24"/>
      <c r="L288" s="24"/>
      <c r="M288" s="24"/>
      <c r="N288" s="23"/>
      <c r="O288" s="24"/>
      <c r="P288" s="24"/>
      <c r="Q288" s="25"/>
      <c r="R288" s="206"/>
      <c r="S288" s="23"/>
      <c r="T288" s="24"/>
      <c r="U288" s="107"/>
    </row>
    <row r="289" spans="1:21" x14ac:dyDescent="0.2">
      <c r="A289" s="11">
        <f t="shared" si="512"/>
        <v>0</v>
      </c>
      <c r="B289" s="11" t="str">
        <f t="shared" si="513"/>
        <v>Neurology10</v>
      </c>
      <c r="C289" s="402" t="str">
        <f t="shared" si="518"/>
        <v>Neurology</v>
      </c>
      <c r="D289" s="154">
        <v>10</v>
      </c>
      <c r="E289" s="155" t="s">
        <v>133</v>
      </c>
      <c r="F289" s="156">
        <f>F281-F284</f>
        <v>0</v>
      </c>
      <c r="G289" s="157">
        <f t="shared" ref="G289:Q289" si="540">G281-G284</f>
        <v>0</v>
      </c>
      <c r="H289" s="157">
        <f t="shared" si="540"/>
        <v>0</v>
      </c>
      <c r="I289" s="158">
        <f t="shared" si="540"/>
        <v>0</v>
      </c>
      <c r="J289" s="352">
        <f t="shared" si="540"/>
        <v>0</v>
      </c>
      <c r="K289" s="157">
        <f t="shared" si="540"/>
        <v>0</v>
      </c>
      <c r="L289" s="157">
        <f t="shared" si="540"/>
        <v>0</v>
      </c>
      <c r="M289" s="380">
        <f t="shared" si="540"/>
        <v>0</v>
      </c>
      <c r="N289" s="156">
        <f t="shared" si="540"/>
        <v>0</v>
      </c>
      <c r="O289" s="157">
        <f t="shared" si="540"/>
        <v>0</v>
      </c>
      <c r="P289" s="157">
        <f t="shared" si="540"/>
        <v>0</v>
      </c>
      <c r="Q289" s="158">
        <f t="shared" si="540"/>
        <v>0</v>
      </c>
      <c r="R289" s="204"/>
      <c r="S289" s="353">
        <f t="shared" ref="S289:U289" si="541">S281-S284</f>
        <v>0</v>
      </c>
      <c r="T289" s="352">
        <f t="shared" si="541"/>
        <v>0</v>
      </c>
      <c r="U289" s="160">
        <f t="shared" si="541"/>
        <v>0</v>
      </c>
    </row>
    <row r="290" spans="1:21" x14ac:dyDescent="0.2">
      <c r="A290" s="11">
        <f t="shared" si="512"/>
        <v>0</v>
      </c>
      <c r="B290" s="11" t="str">
        <f t="shared" si="513"/>
        <v>Neurology11</v>
      </c>
      <c r="C290" s="402" t="str">
        <f t="shared" si="518"/>
        <v>Neurology</v>
      </c>
      <c r="D290" s="154">
        <v>11</v>
      </c>
      <c r="E290" s="155" t="s">
        <v>134</v>
      </c>
      <c r="F290" s="162">
        <f t="shared" ref="F290:U290" si="542">F281-F286</f>
        <v>0</v>
      </c>
      <c r="G290" s="163">
        <f t="shared" si="542"/>
        <v>0</v>
      </c>
      <c r="H290" s="163">
        <f t="shared" si="542"/>
        <v>0</v>
      </c>
      <c r="I290" s="164">
        <f t="shared" si="542"/>
        <v>0</v>
      </c>
      <c r="J290" s="362">
        <f t="shared" si="542"/>
        <v>0</v>
      </c>
      <c r="K290" s="163">
        <f t="shared" si="542"/>
        <v>0</v>
      </c>
      <c r="L290" s="163">
        <f t="shared" si="542"/>
        <v>0</v>
      </c>
      <c r="M290" s="382">
        <f t="shared" si="542"/>
        <v>0</v>
      </c>
      <c r="N290" s="162">
        <f t="shared" si="542"/>
        <v>0</v>
      </c>
      <c r="O290" s="163">
        <f t="shared" si="542"/>
        <v>0</v>
      </c>
      <c r="P290" s="163">
        <f t="shared" si="542"/>
        <v>0</v>
      </c>
      <c r="Q290" s="164">
        <f t="shared" si="542"/>
        <v>0</v>
      </c>
      <c r="R290" s="204">
        <f t="shared" si="542"/>
        <v>0</v>
      </c>
      <c r="S290" s="156">
        <f t="shared" si="542"/>
        <v>0</v>
      </c>
      <c r="T290" s="163">
        <f t="shared" si="542"/>
        <v>0</v>
      </c>
      <c r="U290" s="165">
        <f t="shared" si="542"/>
        <v>0</v>
      </c>
    </row>
    <row r="291" spans="1:21" x14ac:dyDescent="0.2">
      <c r="A291" s="11">
        <f t="shared" si="512"/>
        <v>0</v>
      </c>
      <c r="B291" s="11" t="str">
        <f t="shared" si="513"/>
        <v>Neurology12</v>
      </c>
      <c r="C291" s="402" t="str">
        <f t="shared" si="518"/>
        <v>Neurology</v>
      </c>
      <c r="D291" s="154">
        <v>12</v>
      </c>
      <c r="E291" s="161" t="s">
        <v>30</v>
      </c>
      <c r="F291" s="173">
        <f>F276+F290</f>
        <v>0</v>
      </c>
      <c r="G291" s="167">
        <f>F291+G290</f>
        <v>0</v>
      </c>
      <c r="H291" s="167">
        <f t="shared" ref="H291" si="543">G291+H290</f>
        <v>0</v>
      </c>
      <c r="I291" s="169">
        <f t="shared" ref="I291" si="544">H291+I290</f>
        <v>0</v>
      </c>
      <c r="J291" s="363">
        <f t="shared" ref="J291" si="545">I291+J290</f>
        <v>0</v>
      </c>
      <c r="K291" s="167">
        <f t="shared" ref="K291" si="546">J291+K290</f>
        <v>0</v>
      </c>
      <c r="L291" s="167">
        <f t="shared" ref="L291" si="547">K291+L290</f>
        <v>0</v>
      </c>
      <c r="M291" s="383">
        <f t="shared" ref="M291" si="548">L291+M290</f>
        <v>0</v>
      </c>
      <c r="N291" s="166">
        <f t="shared" ref="N291" si="549">M291+N290</f>
        <v>0</v>
      </c>
      <c r="O291" s="167">
        <f t="shared" ref="O291" si="550">N291+O290</f>
        <v>0</v>
      </c>
      <c r="P291" s="167">
        <f t="shared" ref="P291" si="551">O291+P290</f>
        <v>0</v>
      </c>
      <c r="Q291" s="169">
        <f t="shared" ref="Q291" si="552">P291+Q290</f>
        <v>0</v>
      </c>
      <c r="R291" s="204"/>
      <c r="S291" s="166">
        <f>I291</f>
        <v>0</v>
      </c>
      <c r="T291" s="167">
        <f>M291</f>
        <v>0</v>
      </c>
      <c r="U291" s="168">
        <f>Q291</f>
        <v>0</v>
      </c>
    </row>
    <row r="292" spans="1:21" x14ac:dyDescent="0.2">
      <c r="A292" s="11">
        <f t="shared" si="512"/>
        <v>0</v>
      </c>
      <c r="B292" s="11" t="str">
        <f t="shared" si="513"/>
        <v>Neurology13</v>
      </c>
      <c r="C292" s="402" t="str">
        <f t="shared" si="518"/>
        <v>Neurology</v>
      </c>
      <c r="D292" s="154">
        <v>13</v>
      </c>
      <c r="E292" s="155" t="s">
        <v>28</v>
      </c>
      <c r="F292" s="166" t="e">
        <f>F291/(F286/13)</f>
        <v>#DIV/0!</v>
      </c>
      <c r="G292" s="167" t="e">
        <f t="shared" ref="G292" si="553">G291/(G286/13)</f>
        <v>#DIV/0!</v>
      </c>
      <c r="H292" s="167" t="e">
        <f t="shared" ref="H292" si="554">H291/(H286/13)</f>
        <v>#DIV/0!</v>
      </c>
      <c r="I292" s="169" t="e">
        <f t="shared" ref="I292" si="555">I291/(I286/13)</f>
        <v>#DIV/0!</v>
      </c>
      <c r="J292" s="363" t="e">
        <f t="shared" ref="J292" si="556">J291/(J286/13)</f>
        <v>#DIV/0!</v>
      </c>
      <c r="K292" s="167" t="e">
        <f t="shared" ref="K292" si="557">K291/(K286/13)</f>
        <v>#DIV/0!</v>
      </c>
      <c r="L292" s="167" t="e">
        <f t="shared" ref="L292" si="558">L291/(L286/13)</f>
        <v>#DIV/0!</v>
      </c>
      <c r="M292" s="383" t="e">
        <f t="shared" ref="M292" si="559">M291/(M286/13)</f>
        <v>#DIV/0!</v>
      </c>
      <c r="N292" s="166" t="e">
        <f t="shared" ref="N292" si="560">N291/(N286/13)</f>
        <v>#DIV/0!</v>
      </c>
      <c r="O292" s="167" t="e">
        <f t="shared" ref="O292" si="561">O291/(O286/13)</f>
        <v>#DIV/0!</v>
      </c>
      <c r="P292" s="167" t="e">
        <f t="shared" ref="P292" si="562">P291/(P286/13)</f>
        <v>#DIV/0!</v>
      </c>
      <c r="Q292" s="169" t="e">
        <f t="shared" ref="Q292" si="563">Q291/(Q286/13)</f>
        <v>#DIV/0!</v>
      </c>
      <c r="R292" s="204"/>
      <c r="S292" s="166" t="e">
        <f t="shared" ref="S292" si="564">I292</f>
        <v>#DIV/0!</v>
      </c>
      <c r="T292" s="167" t="e">
        <f t="shared" ref="T292" si="565">M292</f>
        <v>#DIV/0!</v>
      </c>
      <c r="U292" s="168" t="e">
        <f t="shared" ref="U292" si="566">Q292</f>
        <v>#DIV/0!</v>
      </c>
    </row>
    <row r="293" spans="1:21" x14ac:dyDescent="0.2">
      <c r="A293" s="11">
        <f t="shared" si="512"/>
        <v>0</v>
      </c>
      <c r="B293" s="11" t="str">
        <f t="shared" si="513"/>
        <v>Neurology14</v>
      </c>
      <c r="C293" s="402" t="str">
        <f t="shared" si="518"/>
        <v>Neurology</v>
      </c>
      <c r="D293" s="86">
        <v>14</v>
      </c>
      <c r="E293" s="45" t="s">
        <v>33</v>
      </c>
      <c r="F293" s="48"/>
      <c r="G293" s="46"/>
      <c r="H293" s="46"/>
      <c r="I293" s="47"/>
      <c r="J293" s="367"/>
      <c r="K293" s="46"/>
      <c r="L293" s="46"/>
      <c r="M293" s="387"/>
      <c r="N293" s="48"/>
      <c r="O293" s="46"/>
      <c r="P293" s="46"/>
      <c r="Q293" s="47"/>
      <c r="R293" s="206"/>
      <c r="S293" s="166">
        <f>I293</f>
        <v>0</v>
      </c>
      <c r="T293" s="167">
        <f>M293</f>
        <v>0</v>
      </c>
      <c r="U293" s="168">
        <f>Q293</f>
        <v>0</v>
      </c>
    </row>
    <row r="294" spans="1:21" x14ac:dyDescent="0.2">
      <c r="A294" s="11">
        <f t="shared" si="512"/>
        <v>0</v>
      </c>
      <c r="B294" s="11" t="str">
        <f t="shared" si="513"/>
        <v>Neurology15</v>
      </c>
      <c r="C294" s="402" t="str">
        <f t="shared" si="518"/>
        <v>Neurology</v>
      </c>
      <c r="D294" s="154">
        <v>15</v>
      </c>
      <c r="E294" s="155" t="s">
        <v>275</v>
      </c>
      <c r="F294" s="373" t="e">
        <f>VLOOKUP(CONCATENATE($A294,$C294),'[1]NOP Board spclty milstns MNTH'!$D$2:$AJ$386,F$9,FALSE)</f>
        <v>#N/A</v>
      </c>
      <c r="G294" s="346" t="e">
        <f>VLOOKUP(CONCATENATE($A294,$C294),'[1]NOP Board spclty milstns MNTH'!$D$2:$AJ$386,G$9,FALSE)</f>
        <v>#N/A</v>
      </c>
      <c r="H294" s="347" t="e">
        <f>VLOOKUP(CONCATENATE($A294,$C294),'[1]NOP Board spclty milstns MNTH'!$D$2:$AJ$386,H$9,FALSE)</f>
        <v>#N/A</v>
      </c>
      <c r="I294" s="374" t="e">
        <f>VLOOKUP(CONCATENATE($A294,$C294),'[1]NOP Board spclty milstns MNTH'!$D$2:$AJ$386,I$9,FALSE)</f>
        <v>#N/A</v>
      </c>
      <c r="J294" s="348" t="e">
        <f>VLOOKUP(CONCATENATE($A294,$C294),'[1]NOP Board spclty milstns MNTH'!$D$2:$AJ$386,J$9,FALSE)</f>
        <v>#N/A</v>
      </c>
      <c r="K294" s="349" t="e">
        <f>VLOOKUP(CONCATENATE($A294,$C294),'[1]NOP Board spclty milstns MNTH'!$D$2:$AJ$386,K$9,FALSE)</f>
        <v>#N/A</v>
      </c>
      <c r="L294" s="346" t="e">
        <f>VLOOKUP(CONCATENATE($A294,$C294),'[1]NOP Board spclty milstns MNTH'!$D$2:$AJ$386,L$9,FALSE)</f>
        <v>#N/A</v>
      </c>
      <c r="M294" s="348" t="e">
        <f>VLOOKUP(CONCATENATE($A294,$C294),'[1]NOP Board spclty milstns MNTH'!$D$2:$AJ$386,M$9,FALSE)</f>
        <v>#N/A</v>
      </c>
      <c r="N294" s="405" t="s">
        <v>16</v>
      </c>
      <c r="O294" s="406" t="s">
        <v>16</v>
      </c>
      <c r="P294" s="407" t="s">
        <v>16</v>
      </c>
      <c r="Q294" s="408" t="s">
        <v>16</v>
      </c>
      <c r="R294" s="206"/>
      <c r="S294" s="166" t="e">
        <f>I294</f>
        <v>#N/A</v>
      </c>
      <c r="T294" s="167" t="e">
        <f>M294</f>
        <v>#N/A</v>
      </c>
      <c r="U294" s="168" t="str">
        <f>Q294</f>
        <v>-</v>
      </c>
    </row>
    <row r="295" spans="1:21" x14ac:dyDescent="0.2">
      <c r="A295" s="11">
        <f t="shared" si="512"/>
        <v>0</v>
      </c>
      <c r="B295" s="11" t="str">
        <f t="shared" si="513"/>
        <v>Neurology16</v>
      </c>
      <c r="C295" s="402" t="str">
        <f t="shared" si="518"/>
        <v>Neurology</v>
      </c>
      <c r="D295" s="85">
        <v>16</v>
      </c>
      <c r="E295" s="14" t="s">
        <v>34</v>
      </c>
      <c r="F295" s="376"/>
      <c r="G295" s="350"/>
      <c r="H295" s="350"/>
      <c r="I295" s="377"/>
      <c r="J295" s="368"/>
      <c r="K295" s="350"/>
      <c r="L295" s="350"/>
      <c r="M295" s="388"/>
      <c r="N295" s="376"/>
      <c r="O295" s="350"/>
      <c r="P295" s="350"/>
      <c r="Q295" s="377"/>
      <c r="R295" s="206"/>
      <c r="S295" s="162"/>
      <c r="T295" s="163"/>
      <c r="U295" s="165"/>
    </row>
    <row r="296" spans="1:21" x14ac:dyDescent="0.2">
      <c r="A296" s="11">
        <f t="shared" si="512"/>
        <v>0</v>
      </c>
      <c r="B296" s="11" t="str">
        <f t="shared" si="513"/>
        <v xml:space="preserve">Neurology </v>
      </c>
      <c r="C296" s="402" t="str">
        <f t="shared" si="518"/>
        <v>Neurology</v>
      </c>
      <c r="D296" s="84" t="s">
        <v>100</v>
      </c>
      <c r="E296" s="21" t="s">
        <v>57</v>
      </c>
      <c r="F296" s="23"/>
      <c r="G296" s="24"/>
      <c r="H296" s="24"/>
      <c r="I296" s="25"/>
      <c r="J296" s="24"/>
      <c r="K296" s="24"/>
      <c r="L296" s="24"/>
      <c r="M296" s="24"/>
      <c r="N296" s="23"/>
      <c r="O296" s="24"/>
      <c r="P296" s="24"/>
      <c r="Q296" s="25"/>
      <c r="R296" s="201"/>
      <c r="S296" s="23"/>
      <c r="T296" s="24"/>
      <c r="U296" s="107"/>
    </row>
    <row r="297" spans="1:21" x14ac:dyDescent="0.2">
      <c r="A297" s="11">
        <f t="shared" si="512"/>
        <v>0</v>
      </c>
      <c r="B297" s="11" t="str">
        <f t="shared" si="513"/>
        <v>Neurology17</v>
      </c>
      <c r="C297" s="402" t="str">
        <f t="shared" si="518"/>
        <v>Neurology</v>
      </c>
      <c r="D297" s="345">
        <v>17</v>
      </c>
      <c r="E297" s="44" t="s">
        <v>29</v>
      </c>
      <c r="F297" s="49">
        <v>0</v>
      </c>
      <c r="G297" s="50">
        <v>0</v>
      </c>
      <c r="H297" s="50">
        <v>0</v>
      </c>
      <c r="I297" s="51">
        <v>0</v>
      </c>
      <c r="J297" s="369">
        <v>0</v>
      </c>
      <c r="K297" s="50">
        <v>0</v>
      </c>
      <c r="L297" s="50">
        <v>0</v>
      </c>
      <c r="M297" s="389">
        <v>0</v>
      </c>
      <c r="N297" s="49">
        <v>0</v>
      </c>
      <c r="O297" s="50">
        <v>0</v>
      </c>
      <c r="P297" s="50">
        <v>0</v>
      </c>
      <c r="Q297" s="51">
        <v>0</v>
      </c>
      <c r="R297" s="201"/>
      <c r="S297" s="27"/>
      <c r="T297" s="28"/>
      <c r="U297" s="116"/>
    </row>
    <row r="298" spans="1:21" ht="13.5" thickBot="1" x14ac:dyDescent="0.25">
      <c r="A298" s="11">
        <f t="shared" si="512"/>
        <v>0</v>
      </c>
      <c r="B298" s="11" t="str">
        <f t="shared" si="513"/>
        <v>Neurology18</v>
      </c>
      <c r="C298" s="402" t="str">
        <f t="shared" si="518"/>
        <v>Neurology</v>
      </c>
      <c r="D298" s="170">
        <v>18</v>
      </c>
      <c r="E298" s="171" t="s">
        <v>37</v>
      </c>
      <c r="F298" s="166">
        <f t="shared" ref="F298:Q298" si="567">F297*F286</f>
        <v>0</v>
      </c>
      <c r="G298" s="167">
        <f t="shared" si="567"/>
        <v>0</v>
      </c>
      <c r="H298" s="167">
        <f t="shared" si="567"/>
        <v>0</v>
      </c>
      <c r="I298" s="169">
        <f t="shared" si="567"/>
        <v>0</v>
      </c>
      <c r="J298" s="363">
        <f t="shared" si="567"/>
        <v>0</v>
      </c>
      <c r="K298" s="167">
        <f t="shared" si="567"/>
        <v>0</v>
      </c>
      <c r="L298" s="167">
        <f t="shared" si="567"/>
        <v>0</v>
      </c>
      <c r="M298" s="383">
        <f t="shared" si="567"/>
        <v>0</v>
      </c>
      <c r="N298" s="166">
        <f t="shared" si="567"/>
        <v>0</v>
      </c>
      <c r="O298" s="167">
        <f t="shared" si="567"/>
        <v>0</v>
      </c>
      <c r="P298" s="167">
        <f t="shared" si="567"/>
        <v>0</v>
      </c>
      <c r="Q298" s="169">
        <f t="shared" si="567"/>
        <v>0</v>
      </c>
      <c r="R298" s="203"/>
      <c r="S298" s="166">
        <f t="shared" ref="S298" si="568">SUM(F298:I298)</f>
        <v>0</v>
      </c>
      <c r="T298" s="167">
        <f t="shared" ref="T298" si="569">SUM(J298:M298)</f>
        <v>0</v>
      </c>
      <c r="U298" s="168">
        <f t="shared" ref="U298" si="570">SUM(N298:Q298)</f>
        <v>0</v>
      </c>
    </row>
    <row r="299" spans="1:21" ht="18.75" thickBot="1" x14ac:dyDescent="0.3">
      <c r="A299" s="11">
        <f t="shared" si="512"/>
        <v>0</v>
      </c>
      <c r="B299" s="11" t="str">
        <f t="shared" si="513"/>
        <v>NeurosurgeryNeurosurgery</v>
      </c>
      <c r="C299" s="401" t="str">
        <f>D299</f>
        <v>Neurosurgery</v>
      </c>
      <c r="D299" s="68" t="s">
        <v>69</v>
      </c>
      <c r="E299" s="80"/>
      <c r="F299" s="375"/>
      <c r="G299" s="81"/>
      <c r="H299" s="81"/>
      <c r="I299" s="372"/>
      <c r="J299" s="81"/>
      <c r="K299" s="81"/>
      <c r="L299" s="81"/>
      <c r="M299" s="81"/>
      <c r="N299" s="391"/>
      <c r="O299" s="69"/>
      <c r="P299" s="69"/>
      <c r="Q299" s="392"/>
      <c r="R299" s="69"/>
      <c r="S299" s="391"/>
      <c r="T299" s="69"/>
      <c r="U299" s="82"/>
    </row>
    <row r="300" spans="1:21" x14ac:dyDescent="0.2">
      <c r="A300" s="11">
        <f t="shared" si="512"/>
        <v>0</v>
      </c>
      <c r="B300" s="11" t="str">
        <f t="shared" si="513"/>
        <v>Neurosurgery1</v>
      </c>
      <c r="C300" s="402" t="str">
        <f>C299</f>
        <v>Neurosurgery</v>
      </c>
      <c r="D300" s="84">
        <v>1</v>
      </c>
      <c r="E300" s="21" t="s">
        <v>55</v>
      </c>
      <c r="F300" s="198">
        <v>0</v>
      </c>
      <c r="G300" s="20"/>
      <c r="H300" s="20"/>
      <c r="I300" s="120"/>
      <c r="J300" s="13"/>
      <c r="K300" s="13"/>
      <c r="L300" s="13"/>
      <c r="M300" s="13"/>
      <c r="N300" s="128"/>
      <c r="O300" s="13"/>
      <c r="P300" s="13"/>
      <c r="Q300" s="129"/>
      <c r="R300" s="201"/>
      <c r="S300" s="119"/>
      <c r="T300" s="20"/>
      <c r="U300" s="121"/>
    </row>
    <row r="301" spans="1:21" x14ac:dyDescent="0.2">
      <c r="A301" s="11">
        <f t="shared" si="512"/>
        <v>0</v>
      </c>
      <c r="B301" s="11" t="str">
        <f t="shared" si="513"/>
        <v>Neurosurgery2</v>
      </c>
      <c r="C301" s="402" t="str">
        <f t="shared" ref="C301:C324" si="571">C300</f>
        <v>Neurosurgery</v>
      </c>
      <c r="D301" s="84">
        <v>2</v>
      </c>
      <c r="E301" s="21" t="s">
        <v>117</v>
      </c>
      <c r="F301" s="198">
        <v>0</v>
      </c>
      <c r="G301" s="20"/>
      <c r="H301" s="20"/>
      <c r="I301" s="120"/>
      <c r="J301" s="20"/>
      <c r="K301" s="20"/>
      <c r="L301" s="20"/>
      <c r="M301" s="20"/>
      <c r="N301" s="119"/>
      <c r="O301" s="20"/>
      <c r="P301" s="20"/>
      <c r="Q301" s="120"/>
      <c r="R301" s="201"/>
      <c r="S301" s="119"/>
      <c r="T301" s="20"/>
      <c r="U301" s="121"/>
    </row>
    <row r="302" spans="1:21" x14ac:dyDescent="0.2">
      <c r="A302" s="11">
        <f t="shared" si="512"/>
        <v>0</v>
      </c>
      <c r="B302" s="11" t="str">
        <f t="shared" si="513"/>
        <v>Neurosurgery3</v>
      </c>
      <c r="C302" s="402" t="str">
        <f t="shared" si="571"/>
        <v>Neurosurgery</v>
      </c>
      <c r="D302" s="84">
        <v>3</v>
      </c>
      <c r="E302" s="21" t="s">
        <v>118</v>
      </c>
      <c r="F302" s="198">
        <v>0</v>
      </c>
      <c r="G302" s="20"/>
      <c r="H302" s="20"/>
      <c r="I302" s="120"/>
      <c r="J302" s="20"/>
      <c r="K302" s="20"/>
      <c r="L302" s="20"/>
      <c r="M302" s="20"/>
      <c r="N302" s="119"/>
      <c r="O302" s="20"/>
      <c r="P302" s="20"/>
      <c r="Q302" s="120"/>
      <c r="R302" s="201"/>
      <c r="S302" s="119"/>
      <c r="T302" s="20"/>
      <c r="U302" s="121"/>
    </row>
    <row r="303" spans="1:21" x14ac:dyDescent="0.2">
      <c r="A303" s="11">
        <f t="shared" si="512"/>
        <v>0</v>
      </c>
      <c r="B303" s="11" t="str">
        <f t="shared" si="513"/>
        <v xml:space="preserve">Neurosurgery </v>
      </c>
      <c r="C303" s="402" t="str">
        <f t="shared" si="571"/>
        <v>Neurosurgery</v>
      </c>
      <c r="D303" s="88" t="s">
        <v>100</v>
      </c>
      <c r="E303" s="34"/>
      <c r="F303" s="119"/>
      <c r="G303" s="20"/>
      <c r="H303" s="20"/>
      <c r="I303" s="120"/>
      <c r="J303" s="52"/>
      <c r="K303" s="52"/>
      <c r="L303" s="52"/>
      <c r="M303" s="52"/>
      <c r="N303" s="130"/>
      <c r="O303" s="52"/>
      <c r="P303" s="52"/>
      <c r="Q303" s="131"/>
      <c r="R303" s="201"/>
      <c r="S303" s="119"/>
      <c r="T303" s="20"/>
      <c r="U303" s="121"/>
    </row>
    <row r="304" spans="1:21" x14ac:dyDescent="0.2">
      <c r="A304" s="11">
        <f t="shared" si="512"/>
        <v>0</v>
      </c>
      <c r="B304" s="11" t="str">
        <f t="shared" si="513"/>
        <v xml:space="preserve">Neurosurgery </v>
      </c>
      <c r="C304" s="402" t="str">
        <f t="shared" si="571"/>
        <v>Neurosurgery</v>
      </c>
      <c r="D304" s="84" t="s">
        <v>100</v>
      </c>
      <c r="E304" s="21" t="s">
        <v>36</v>
      </c>
      <c r="F304" s="23"/>
      <c r="G304" s="24"/>
      <c r="H304" s="24"/>
      <c r="I304" s="25"/>
      <c r="J304" s="24"/>
      <c r="K304" s="24"/>
      <c r="L304" s="24"/>
      <c r="M304" s="24"/>
      <c r="N304" s="23"/>
      <c r="O304" s="24"/>
      <c r="P304" s="24"/>
      <c r="Q304" s="25"/>
      <c r="R304" s="201"/>
      <c r="S304" s="23"/>
      <c r="T304" s="24"/>
      <c r="U304" s="107"/>
    </row>
    <row r="305" spans="1:21" x14ac:dyDescent="0.2">
      <c r="A305" s="11">
        <f t="shared" si="512"/>
        <v>0</v>
      </c>
      <c r="B305" s="11" t="str">
        <f t="shared" si="513"/>
        <v>Neurosurgery4</v>
      </c>
      <c r="C305" s="402" t="str">
        <f t="shared" si="571"/>
        <v>Neurosurgery</v>
      </c>
      <c r="D305" s="86">
        <v>4</v>
      </c>
      <c r="E305" s="26" t="s">
        <v>15</v>
      </c>
      <c r="F305" s="27"/>
      <c r="G305" s="28"/>
      <c r="H305" s="28"/>
      <c r="I305" s="29"/>
      <c r="J305" s="365"/>
      <c r="K305" s="28"/>
      <c r="L305" s="28"/>
      <c r="M305" s="385"/>
      <c r="N305" s="27"/>
      <c r="O305" s="28"/>
      <c r="P305" s="28"/>
      <c r="Q305" s="29"/>
      <c r="R305" s="201"/>
      <c r="S305" s="181">
        <f>SUM(F305:I305)</f>
        <v>0</v>
      </c>
      <c r="T305" s="182">
        <f>SUM(J305:M305)</f>
        <v>0</v>
      </c>
      <c r="U305" s="183">
        <f>SUM(N305:Q305)</f>
        <v>0</v>
      </c>
    </row>
    <row r="306" spans="1:21" x14ac:dyDescent="0.2">
      <c r="A306" s="11">
        <f t="shared" si="512"/>
        <v>0</v>
      </c>
      <c r="B306" s="11" t="str">
        <f t="shared" si="513"/>
        <v>Neurosurgery5</v>
      </c>
      <c r="C306" s="402" t="str">
        <f t="shared" si="571"/>
        <v>Neurosurgery</v>
      </c>
      <c r="D306" s="87">
        <v>5</v>
      </c>
      <c r="E306" s="30" t="s">
        <v>14</v>
      </c>
      <c r="F306" s="31"/>
      <c r="G306" s="32"/>
      <c r="H306" s="32"/>
      <c r="I306" s="33"/>
      <c r="J306" s="366"/>
      <c r="K306" s="32"/>
      <c r="L306" s="32"/>
      <c r="M306" s="386"/>
      <c r="N306" s="31"/>
      <c r="O306" s="32"/>
      <c r="P306" s="32"/>
      <c r="Q306" s="33"/>
      <c r="R306" s="201"/>
      <c r="S306" s="166">
        <f t="shared" ref="S306" si="572">SUM(F306:I306)</f>
        <v>0</v>
      </c>
      <c r="T306" s="167">
        <f t="shared" ref="T306" si="573">SUM(J306:M306)</f>
        <v>0</v>
      </c>
      <c r="U306" s="168">
        <f t="shared" ref="U306" si="574">SUM(N306:Q306)</f>
        <v>0</v>
      </c>
    </row>
    <row r="307" spans="1:21" x14ac:dyDescent="0.2">
      <c r="A307" s="11">
        <f t="shared" si="512"/>
        <v>0</v>
      </c>
      <c r="B307" s="11" t="str">
        <f t="shared" si="513"/>
        <v>Neurosurgery6</v>
      </c>
      <c r="C307" s="402" t="str">
        <f t="shared" si="571"/>
        <v>Neurosurgery</v>
      </c>
      <c r="D307" s="84">
        <v>6</v>
      </c>
      <c r="E307" s="21" t="s">
        <v>18</v>
      </c>
      <c r="F307" s="62">
        <f>F305-F306</f>
        <v>0</v>
      </c>
      <c r="G307" s="63">
        <f t="shared" ref="G307" si="575">G305-G306</f>
        <v>0</v>
      </c>
      <c r="H307" s="63">
        <f t="shared" ref="H307" si="576">H305-H306</f>
        <v>0</v>
      </c>
      <c r="I307" s="64">
        <f t="shared" ref="I307" si="577">I305-I306</f>
        <v>0</v>
      </c>
      <c r="J307" s="361">
        <f t="shared" ref="J307" si="578">J305-J306</f>
        <v>0</v>
      </c>
      <c r="K307" s="63">
        <f t="shared" ref="K307" si="579">K305-K306</f>
        <v>0</v>
      </c>
      <c r="L307" s="63">
        <f t="shared" ref="L307" si="580">L305-L306</f>
        <v>0</v>
      </c>
      <c r="M307" s="381">
        <f t="shared" ref="M307" si="581">M305-M306</f>
        <v>0</v>
      </c>
      <c r="N307" s="62">
        <f t="shared" ref="N307" si="582">N305-N306</f>
        <v>0</v>
      </c>
      <c r="O307" s="63">
        <f t="shared" ref="O307" si="583">O305-O306</f>
        <v>0</v>
      </c>
      <c r="P307" s="63">
        <f t="shared" ref="P307" si="584">P305-P306</f>
        <v>0</v>
      </c>
      <c r="Q307" s="64">
        <f t="shared" ref="Q307" si="585">Q305-Q306</f>
        <v>0</v>
      </c>
      <c r="R307" s="203"/>
      <c r="S307" s="395">
        <f t="shared" ref="S307" si="586">S305-S306</f>
        <v>0</v>
      </c>
      <c r="T307" s="351">
        <f t="shared" ref="T307" si="587">T305-T306</f>
        <v>0</v>
      </c>
      <c r="U307" s="396">
        <f t="shared" ref="U307" si="588">U305-U306</f>
        <v>0</v>
      </c>
    </row>
    <row r="308" spans="1:21" x14ac:dyDescent="0.2">
      <c r="A308" s="11">
        <f t="shared" si="512"/>
        <v>0</v>
      </c>
      <c r="B308" s="11" t="str">
        <f t="shared" si="513"/>
        <v xml:space="preserve">Neurosurgery </v>
      </c>
      <c r="C308" s="402" t="str">
        <f t="shared" si="571"/>
        <v>Neurosurgery</v>
      </c>
      <c r="D308" s="88" t="s">
        <v>100</v>
      </c>
      <c r="E308" s="34"/>
      <c r="F308" s="35"/>
      <c r="G308" s="36"/>
      <c r="H308" s="36"/>
      <c r="I308" s="37"/>
      <c r="J308" s="39"/>
      <c r="K308" s="39"/>
      <c r="L308" s="39"/>
      <c r="M308" s="39"/>
      <c r="N308" s="38"/>
      <c r="O308" s="39"/>
      <c r="P308" s="39"/>
      <c r="Q308" s="40"/>
      <c r="R308" s="201"/>
      <c r="S308" s="38"/>
      <c r="T308" s="39"/>
      <c r="U308" s="108"/>
    </row>
    <row r="309" spans="1:21" x14ac:dyDescent="0.2">
      <c r="A309" s="11">
        <f t="shared" si="512"/>
        <v>0</v>
      </c>
      <c r="B309" s="11" t="str">
        <f t="shared" si="513"/>
        <v xml:space="preserve">Neurosurgery </v>
      </c>
      <c r="C309" s="402" t="str">
        <f t="shared" si="571"/>
        <v>Neurosurgery</v>
      </c>
      <c r="D309" s="84" t="s">
        <v>100</v>
      </c>
      <c r="E309" s="21" t="s">
        <v>32</v>
      </c>
      <c r="F309" s="23"/>
      <c r="G309" s="24"/>
      <c r="H309" s="24"/>
      <c r="I309" s="25"/>
      <c r="J309" s="24"/>
      <c r="K309" s="24"/>
      <c r="L309" s="24"/>
      <c r="M309" s="24"/>
      <c r="N309" s="23"/>
      <c r="O309" s="24"/>
      <c r="P309" s="24"/>
      <c r="Q309" s="25"/>
      <c r="R309" s="201"/>
      <c r="S309" s="23"/>
      <c r="T309" s="24"/>
      <c r="U309" s="107"/>
    </row>
    <row r="310" spans="1:21" x14ac:dyDescent="0.2">
      <c r="A310" s="11">
        <f t="shared" si="512"/>
        <v>0</v>
      </c>
      <c r="B310" s="11" t="str">
        <f t="shared" si="513"/>
        <v>Neurosurgery7</v>
      </c>
      <c r="C310" s="402" t="str">
        <f t="shared" si="571"/>
        <v>Neurosurgery</v>
      </c>
      <c r="D310" s="86">
        <v>7</v>
      </c>
      <c r="E310" s="26" t="s">
        <v>49</v>
      </c>
      <c r="F310" s="27"/>
      <c r="G310" s="28"/>
      <c r="H310" s="28"/>
      <c r="I310" s="29"/>
      <c r="J310" s="365"/>
      <c r="K310" s="28"/>
      <c r="L310" s="28"/>
      <c r="M310" s="385"/>
      <c r="N310" s="27"/>
      <c r="O310" s="28"/>
      <c r="P310" s="28"/>
      <c r="Q310" s="29"/>
      <c r="R310" s="206"/>
      <c r="S310" s="156">
        <f>SUM(F310:I310)</f>
        <v>0</v>
      </c>
      <c r="T310" s="157">
        <f>SUM(J310:M310)</f>
        <v>0</v>
      </c>
      <c r="U310" s="160">
        <f>SUM(N310:Q310)</f>
        <v>0</v>
      </c>
    </row>
    <row r="311" spans="1:21" x14ac:dyDescent="0.2">
      <c r="A311" s="11">
        <f t="shared" si="512"/>
        <v>0</v>
      </c>
      <c r="B311" s="11" t="str">
        <f t="shared" si="513"/>
        <v>Neurosurgery8</v>
      </c>
      <c r="C311" s="402" t="str">
        <f t="shared" si="571"/>
        <v>Neurosurgery</v>
      </c>
      <c r="D311" s="86">
        <v>8</v>
      </c>
      <c r="E311" s="30" t="s">
        <v>56</v>
      </c>
      <c r="F311" s="31"/>
      <c r="G311" s="32"/>
      <c r="H311" s="32"/>
      <c r="I311" s="33"/>
      <c r="J311" s="366"/>
      <c r="K311" s="32"/>
      <c r="L311" s="32"/>
      <c r="M311" s="386"/>
      <c r="N311" s="31"/>
      <c r="O311" s="32"/>
      <c r="P311" s="32"/>
      <c r="Q311" s="33"/>
      <c r="R311" s="206"/>
      <c r="S311" s="162">
        <f t="shared" ref="S311:S312" si="589">SUM(F311:I311)</f>
        <v>0</v>
      </c>
      <c r="T311" s="163">
        <f t="shared" ref="T311:T312" si="590">SUM(J311:M311)</f>
        <v>0</v>
      </c>
      <c r="U311" s="165">
        <f t="shared" ref="U311:U312" si="591">SUM(N311:Q311)</f>
        <v>0</v>
      </c>
    </row>
    <row r="312" spans="1:21" x14ac:dyDescent="0.2">
      <c r="A312" s="11">
        <f t="shared" si="512"/>
        <v>0</v>
      </c>
      <c r="B312" s="11" t="str">
        <f t="shared" si="513"/>
        <v>Neurosurgery9</v>
      </c>
      <c r="C312" s="402" t="str">
        <f t="shared" si="571"/>
        <v>Neurosurgery</v>
      </c>
      <c r="D312" s="84">
        <v>9</v>
      </c>
      <c r="E312" s="21" t="s">
        <v>35</v>
      </c>
      <c r="F312" s="62">
        <f t="shared" ref="F312:Q312" si="592">SUM(F310:F311)</f>
        <v>0</v>
      </c>
      <c r="G312" s="63">
        <f t="shared" si="592"/>
        <v>0</v>
      </c>
      <c r="H312" s="63">
        <f t="shared" si="592"/>
        <v>0</v>
      </c>
      <c r="I312" s="64">
        <f t="shared" si="592"/>
        <v>0</v>
      </c>
      <c r="J312" s="361">
        <f t="shared" si="592"/>
        <v>0</v>
      </c>
      <c r="K312" s="63">
        <f t="shared" si="592"/>
        <v>0</v>
      </c>
      <c r="L312" s="63">
        <f t="shared" si="592"/>
        <v>0</v>
      </c>
      <c r="M312" s="381">
        <f t="shared" si="592"/>
        <v>0</v>
      </c>
      <c r="N312" s="62">
        <f t="shared" si="592"/>
        <v>0</v>
      </c>
      <c r="O312" s="63">
        <f t="shared" si="592"/>
        <v>0</v>
      </c>
      <c r="P312" s="63">
        <f t="shared" si="592"/>
        <v>0</v>
      </c>
      <c r="Q312" s="64">
        <f t="shared" si="592"/>
        <v>0</v>
      </c>
      <c r="R312" s="203"/>
      <c r="S312" s="62">
        <f t="shared" si="589"/>
        <v>0</v>
      </c>
      <c r="T312" s="63">
        <f t="shared" si="590"/>
        <v>0</v>
      </c>
      <c r="U312" s="103">
        <f t="shared" si="591"/>
        <v>0</v>
      </c>
    </row>
    <row r="313" spans="1:21" x14ac:dyDescent="0.2">
      <c r="A313" s="11">
        <f t="shared" si="512"/>
        <v>0</v>
      </c>
      <c r="B313" s="11" t="str">
        <f t="shared" si="513"/>
        <v xml:space="preserve">Neurosurgery </v>
      </c>
      <c r="C313" s="402" t="str">
        <f t="shared" si="571"/>
        <v>Neurosurgery</v>
      </c>
      <c r="D313" s="89" t="s">
        <v>100</v>
      </c>
      <c r="E313" s="43"/>
      <c r="F313" s="38"/>
      <c r="G313" s="39"/>
      <c r="H313" s="39"/>
      <c r="I313" s="40"/>
      <c r="J313" s="39"/>
      <c r="K313" s="39"/>
      <c r="L313" s="39"/>
      <c r="M313" s="39"/>
      <c r="N313" s="38"/>
      <c r="O313" s="39"/>
      <c r="P313" s="39"/>
      <c r="Q313" s="40"/>
      <c r="R313" s="206"/>
      <c r="S313" s="38"/>
      <c r="T313" s="39"/>
      <c r="U313" s="108"/>
    </row>
    <row r="314" spans="1:21" x14ac:dyDescent="0.2">
      <c r="A314" s="11">
        <f t="shared" si="512"/>
        <v>0</v>
      </c>
      <c r="B314" s="11" t="str">
        <f t="shared" si="513"/>
        <v xml:space="preserve">Neurosurgery </v>
      </c>
      <c r="C314" s="402" t="str">
        <f t="shared" si="571"/>
        <v>Neurosurgery</v>
      </c>
      <c r="D314" s="84" t="s">
        <v>100</v>
      </c>
      <c r="E314" s="21" t="s">
        <v>27</v>
      </c>
      <c r="F314" s="23"/>
      <c r="G314" s="24"/>
      <c r="H314" s="24"/>
      <c r="I314" s="25"/>
      <c r="J314" s="24"/>
      <c r="K314" s="24"/>
      <c r="L314" s="24"/>
      <c r="M314" s="24"/>
      <c r="N314" s="23"/>
      <c r="O314" s="24"/>
      <c r="P314" s="24"/>
      <c r="Q314" s="25"/>
      <c r="R314" s="206"/>
      <c r="S314" s="23"/>
      <c r="T314" s="24"/>
      <c r="U314" s="107"/>
    </row>
    <row r="315" spans="1:21" x14ac:dyDescent="0.2">
      <c r="A315" s="11">
        <f t="shared" si="512"/>
        <v>0</v>
      </c>
      <c r="B315" s="11" t="str">
        <f t="shared" si="513"/>
        <v>Neurosurgery10</v>
      </c>
      <c r="C315" s="402" t="str">
        <f t="shared" si="571"/>
        <v>Neurosurgery</v>
      </c>
      <c r="D315" s="154">
        <v>10</v>
      </c>
      <c r="E315" s="155" t="s">
        <v>133</v>
      </c>
      <c r="F315" s="156">
        <f>F307-F310</f>
        <v>0</v>
      </c>
      <c r="G315" s="157">
        <f t="shared" ref="G315:Q315" si="593">G307-G310</f>
        <v>0</v>
      </c>
      <c r="H315" s="157">
        <f t="shared" si="593"/>
        <v>0</v>
      </c>
      <c r="I315" s="158">
        <f t="shared" si="593"/>
        <v>0</v>
      </c>
      <c r="J315" s="352">
        <f t="shared" si="593"/>
        <v>0</v>
      </c>
      <c r="K315" s="157">
        <f t="shared" si="593"/>
        <v>0</v>
      </c>
      <c r="L315" s="157">
        <f t="shared" si="593"/>
        <v>0</v>
      </c>
      <c r="M315" s="380">
        <f t="shared" si="593"/>
        <v>0</v>
      </c>
      <c r="N315" s="156">
        <f t="shared" si="593"/>
        <v>0</v>
      </c>
      <c r="O315" s="157">
        <f t="shared" si="593"/>
        <v>0</v>
      </c>
      <c r="P315" s="157">
        <f t="shared" si="593"/>
        <v>0</v>
      </c>
      <c r="Q315" s="158">
        <f t="shared" si="593"/>
        <v>0</v>
      </c>
      <c r="R315" s="204"/>
      <c r="S315" s="353">
        <f t="shared" ref="S315:U315" si="594">S307-S310</f>
        <v>0</v>
      </c>
      <c r="T315" s="352">
        <f t="shared" si="594"/>
        <v>0</v>
      </c>
      <c r="U315" s="160">
        <f t="shared" si="594"/>
        <v>0</v>
      </c>
    </row>
    <row r="316" spans="1:21" x14ac:dyDescent="0.2">
      <c r="A316" s="11">
        <f t="shared" si="512"/>
        <v>0</v>
      </c>
      <c r="B316" s="11" t="str">
        <f t="shared" si="513"/>
        <v>Neurosurgery11</v>
      </c>
      <c r="C316" s="402" t="str">
        <f t="shared" si="571"/>
        <v>Neurosurgery</v>
      </c>
      <c r="D316" s="154">
        <v>11</v>
      </c>
      <c r="E316" s="155" t="s">
        <v>134</v>
      </c>
      <c r="F316" s="162">
        <f t="shared" ref="F316:U316" si="595">F307-F312</f>
        <v>0</v>
      </c>
      <c r="G316" s="163">
        <f t="shared" si="595"/>
        <v>0</v>
      </c>
      <c r="H316" s="163">
        <f t="shared" si="595"/>
        <v>0</v>
      </c>
      <c r="I316" s="164">
        <f t="shared" si="595"/>
        <v>0</v>
      </c>
      <c r="J316" s="362">
        <f t="shared" si="595"/>
        <v>0</v>
      </c>
      <c r="K316" s="163">
        <f t="shared" si="595"/>
        <v>0</v>
      </c>
      <c r="L316" s="163">
        <f t="shared" si="595"/>
        <v>0</v>
      </c>
      <c r="M316" s="382">
        <f t="shared" si="595"/>
        <v>0</v>
      </c>
      <c r="N316" s="162">
        <f t="shared" si="595"/>
        <v>0</v>
      </c>
      <c r="O316" s="163">
        <f t="shared" si="595"/>
        <v>0</v>
      </c>
      <c r="P316" s="163">
        <f t="shared" si="595"/>
        <v>0</v>
      </c>
      <c r="Q316" s="164">
        <f t="shared" si="595"/>
        <v>0</v>
      </c>
      <c r="R316" s="204">
        <f t="shared" si="595"/>
        <v>0</v>
      </c>
      <c r="S316" s="156">
        <f t="shared" si="595"/>
        <v>0</v>
      </c>
      <c r="T316" s="163">
        <f t="shared" si="595"/>
        <v>0</v>
      </c>
      <c r="U316" s="165">
        <f t="shared" si="595"/>
        <v>0</v>
      </c>
    </row>
    <row r="317" spans="1:21" x14ac:dyDescent="0.2">
      <c r="A317" s="11">
        <f t="shared" si="512"/>
        <v>0</v>
      </c>
      <c r="B317" s="11" t="str">
        <f t="shared" si="513"/>
        <v>Neurosurgery12</v>
      </c>
      <c r="C317" s="402" t="str">
        <f t="shared" si="571"/>
        <v>Neurosurgery</v>
      </c>
      <c r="D317" s="154">
        <v>12</v>
      </c>
      <c r="E317" s="161" t="s">
        <v>30</v>
      </c>
      <c r="F317" s="173">
        <f>F302+F316</f>
        <v>0</v>
      </c>
      <c r="G317" s="167">
        <f>F317+G316</f>
        <v>0</v>
      </c>
      <c r="H317" s="167">
        <f t="shared" ref="H317" si="596">G317+H316</f>
        <v>0</v>
      </c>
      <c r="I317" s="169">
        <f t="shared" ref="I317" si="597">H317+I316</f>
        <v>0</v>
      </c>
      <c r="J317" s="363">
        <f t="shared" ref="J317" si="598">I317+J316</f>
        <v>0</v>
      </c>
      <c r="K317" s="167">
        <f t="shared" ref="K317" si="599">J317+K316</f>
        <v>0</v>
      </c>
      <c r="L317" s="167">
        <f t="shared" ref="L317" si="600">K317+L316</f>
        <v>0</v>
      </c>
      <c r="M317" s="383">
        <f t="shared" ref="M317" si="601">L317+M316</f>
        <v>0</v>
      </c>
      <c r="N317" s="166">
        <f t="shared" ref="N317" si="602">M317+N316</f>
        <v>0</v>
      </c>
      <c r="O317" s="167">
        <f t="shared" ref="O317" si="603">N317+O316</f>
        <v>0</v>
      </c>
      <c r="P317" s="167">
        <f t="shared" ref="P317" si="604">O317+P316</f>
        <v>0</v>
      </c>
      <c r="Q317" s="169">
        <f t="shared" ref="Q317" si="605">P317+Q316</f>
        <v>0</v>
      </c>
      <c r="R317" s="204"/>
      <c r="S317" s="166">
        <f>I317</f>
        <v>0</v>
      </c>
      <c r="T317" s="167">
        <f>M317</f>
        <v>0</v>
      </c>
      <c r="U317" s="168">
        <f>Q317</f>
        <v>0</v>
      </c>
    </row>
    <row r="318" spans="1:21" x14ac:dyDescent="0.2">
      <c r="A318" s="11">
        <f t="shared" si="512"/>
        <v>0</v>
      </c>
      <c r="B318" s="11" t="str">
        <f t="shared" si="513"/>
        <v>Neurosurgery13</v>
      </c>
      <c r="C318" s="402" t="str">
        <f t="shared" si="571"/>
        <v>Neurosurgery</v>
      </c>
      <c r="D318" s="154">
        <v>13</v>
      </c>
      <c r="E318" s="155" t="s">
        <v>28</v>
      </c>
      <c r="F318" s="166" t="e">
        <f>F317/(F312/13)</f>
        <v>#DIV/0!</v>
      </c>
      <c r="G318" s="167" t="e">
        <f t="shared" ref="G318" si="606">G317/(G312/13)</f>
        <v>#DIV/0!</v>
      </c>
      <c r="H318" s="167" t="e">
        <f t="shared" ref="H318" si="607">H317/(H312/13)</f>
        <v>#DIV/0!</v>
      </c>
      <c r="I318" s="169" t="e">
        <f t="shared" ref="I318" si="608">I317/(I312/13)</f>
        <v>#DIV/0!</v>
      </c>
      <c r="J318" s="363" t="e">
        <f t="shared" ref="J318" si="609">J317/(J312/13)</f>
        <v>#DIV/0!</v>
      </c>
      <c r="K318" s="167" t="e">
        <f t="shared" ref="K318" si="610">K317/(K312/13)</f>
        <v>#DIV/0!</v>
      </c>
      <c r="L318" s="167" t="e">
        <f t="shared" ref="L318" si="611">L317/(L312/13)</f>
        <v>#DIV/0!</v>
      </c>
      <c r="M318" s="383" t="e">
        <f t="shared" ref="M318" si="612">M317/(M312/13)</f>
        <v>#DIV/0!</v>
      </c>
      <c r="N318" s="166" t="e">
        <f t="shared" ref="N318" si="613">N317/(N312/13)</f>
        <v>#DIV/0!</v>
      </c>
      <c r="O318" s="167" t="e">
        <f t="shared" ref="O318" si="614">O317/(O312/13)</f>
        <v>#DIV/0!</v>
      </c>
      <c r="P318" s="167" t="e">
        <f t="shared" ref="P318" si="615">P317/(P312/13)</f>
        <v>#DIV/0!</v>
      </c>
      <c r="Q318" s="169" t="e">
        <f t="shared" ref="Q318" si="616">Q317/(Q312/13)</f>
        <v>#DIV/0!</v>
      </c>
      <c r="R318" s="204"/>
      <c r="S318" s="166" t="e">
        <f t="shared" ref="S318" si="617">I318</f>
        <v>#DIV/0!</v>
      </c>
      <c r="T318" s="167" t="e">
        <f t="shared" ref="T318" si="618">M318</f>
        <v>#DIV/0!</v>
      </c>
      <c r="U318" s="168" t="e">
        <f t="shared" ref="U318" si="619">Q318</f>
        <v>#DIV/0!</v>
      </c>
    </row>
    <row r="319" spans="1:21" x14ac:dyDescent="0.2">
      <c r="A319" s="11">
        <f t="shared" si="512"/>
        <v>0</v>
      </c>
      <c r="B319" s="11" t="str">
        <f t="shared" si="513"/>
        <v>Neurosurgery14</v>
      </c>
      <c r="C319" s="402" t="str">
        <f t="shared" si="571"/>
        <v>Neurosurgery</v>
      </c>
      <c r="D319" s="86">
        <v>14</v>
      </c>
      <c r="E319" s="45" t="s">
        <v>33</v>
      </c>
      <c r="F319" s="48"/>
      <c r="G319" s="46"/>
      <c r="H319" s="46"/>
      <c r="I319" s="47"/>
      <c r="J319" s="367"/>
      <c r="K319" s="46"/>
      <c r="L319" s="46"/>
      <c r="M319" s="387"/>
      <c r="N319" s="48"/>
      <c r="O319" s="46"/>
      <c r="P319" s="46"/>
      <c r="Q319" s="47"/>
      <c r="R319" s="206"/>
      <c r="S319" s="166">
        <f>I319</f>
        <v>0</v>
      </c>
      <c r="T319" s="167">
        <f>M319</f>
        <v>0</v>
      </c>
      <c r="U319" s="168">
        <f>Q319</f>
        <v>0</v>
      </c>
    </row>
    <row r="320" spans="1:21" x14ac:dyDescent="0.2">
      <c r="A320" s="11">
        <f t="shared" si="512"/>
        <v>0</v>
      </c>
      <c r="B320" s="11" t="str">
        <f t="shared" si="513"/>
        <v>Neurosurgery15</v>
      </c>
      <c r="C320" s="402" t="str">
        <f t="shared" si="571"/>
        <v>Neurosurgery</v>
      </c>
      <c r="D320" s="154">
        <v>15</v>
      </c>
      <c r="E320" s="155" t="s">
        <v>275</v>
      </c>
      <c r="F320" s="373" t="e">
        <f>VLOOKUP(CONCATENATE($A320,$C320),'[1]NOP Board spclty milstns MNTH'!$D$2:$AJ$386,F$9,FALSE)</f>
        <v>#N/A</v>
      </c>
      <c r="G320" s="346" t="e">
        <f>VLOOKUP(CONCATENATE($A320,$C320),'[1]NOP Board spclty milstns MNTH'!$D$2:$AJ$386,G$9,FALSE)</f>
        <v>#N/A</v>
      </c>
      <c r="H320" s="347" t="e">
        <f>VLOOKUP(CONCATENATE($A320,$C320),'[1]NOP Board spclty milstns MNTH'!$D$2:$AJ$386,H$9,FALSE)</f>
        <v>#N/A</v>
      </c>
      <c r="I320" s="374" t="e">
        <f>VLOOKUP(CONCATENATE($A320,$C320),'[1]NOP Board spclty milstns MNTH'!$D$2:$AJ$386,I$9,FALSE)</f>
        <v>#N/A</v>
      </c>
      <c r="J320" s="348" t="e">
        <f>VLOOKUP(CONCATENATE($A320,$C320),'[1]NOP Board spclty milstns MNTH'!$D$2:$AJ$386,J$9,FALSE)</f>
        <v>#N/A</v>
      </c>
      <c r="K320" s="349" t="e">
        <f>VLOOKUP(CONCATENATE($A320,$C320),'[1]NOP Board spclty milstns MNTH'!$D$2:$AJ$386,K$9,FALSE)</f>
        <v>#N/A</v>
      </c>
      <c r="L320" s="346" t="e">
        <f>VLOOKUP(CONCATENATE($A320,$C320),'[1]NOP Board spclty milstns MNTH'!$D$2:$AJ$386,L$9,FALSE)</f>
        <v>#N/A</v>
      </c>
      <c r="M320" s="348" t="e">
        <f>VLOOKUP(CONCATENATE($A320,$C320),'[1]NOP Board spclty milstns MNTH'!$D$2:$AJ$386,M$9,FALSE)</f>
        <v>#N/A</v>
      </c>
      <c r="N320" s="405" t="s">
        <v>16</v>
      </c>
      <c r="O320" s="406" t="s">
        <v>16</v>
      </c>
      <c r="P320" s="407" t="s">
        <v>16</v>
      </c>
      <c r="Q320" s="408" t="s">
        <v>16</v>
      </c>
      <c r="R320" s="206"/>
      <c r="S320" s="166" t="e">
        <f>I320</f>
        <v>#N/A</v>
      </c>
      <c r="T320" s="167" t="e">
        <f>M320</f>
        <v>#N/A</v>
      </c>
      <c r="U320" s="168" t="str">
        <f>Q320</f>
        <v>-</v>
      </c>
    </row>
    <row r="321" spans="1:21" x14ac:dyDescent="0.2">
      <c r="A321" s="11">
        <f t="shared" si="512"/>
        <v>0</v>
      </c>
      <c r="B321" s="11" t="str">
        <f t="shared" si="513"/>
        <v>Neurosurgery16</v>
      </c>
      <c r="C321" s="402" t="str">
        <f t="shared" si="571"/>
        <v>Neurosurgery</v>
      </c>
      <c r="D321" s="85">
        <v>16</v>
      </c>
      <c r="E321" s="14" t="s">
        <v>34</v>
      </c>
      <c r="F321" s="376"/>
      <c r="G321" s="350"/>
      <c r="H321" s="350"/>
      <c r="I321" s="377"/>
      <c r="J321" s="368"/>
      <c r="K321" s="350"/>
      <c r="L321" s="350"/>
      <c r="M321" s="388"/>
      <c r="N321" s="376"/>
      <c r="O321" s="350"/>
      <c r="P321" s="350"/>
      <c r="Q321" s="377"/>
      <c r="R321" s="206"/>
      <c r="S321" s="162"/>
      <c r="T321" s="163"/>
      <c r="U321" s="165"/>
    </row>
    <row r="322" spans="1:21" x14ac:dyDescent="0.2">
      <c r="A322" s="11">
        <f t="shared" si="512"/>
        <v>0</v>
      </c>
      <c r="B322" s="11" t="str">
        <f t="shared" si="513"/>
        <v xml:space="preserve">Neurosurgery </v>
      </c>
      <c r="C322" s="402" t="str">
        <f t="shared" si="571"/>
        <v>Neurosurgery</v>
      </c>
      <c r="D322" s="84" t="s">
        <v>100</v>
      </c>
      <c r="E322" s="21" t="s">
        <v>57</v>
      </c>
      <c r="F322" s="23"/>
      <c r="G322" s="24"/>
      <c r="H322" s="24"/>
      <c r="I322" s="25"/>
      <c r="J322" s="24"/>
      <c r="K322" s="24"/>
      <c r="L322" s="24"/>
      <c r="M322" s="24"/>
      <c r="N322" s="23"/>
      <c r="O322" s="24"/>
      <c r="P322" s="24"/>
      <c r="Q322" s="25"/>
      <c r="R322" s="201"/>
      <c r="S322" s="23"/>
      <c r="T322" s="24"/>
      <c r="U322" s="107"/>
    </row>
    <row r="323" spans="1:21" x14ac:dyDescent="0.2">
      <c r="A323" s="11">
        <f t="shared" si="512"/>
        <v>0</v>
      </c>
      <c r="B323" s="11" t="str">
        <f t="shared" si="513"/>
        <v>Neurosurgery17</v>
      </c>
      <c r="C323" s="402" t="str">
        <f t="shared" si="571"/>
        <v>Neurosurgery</v>
      </c>
      <c r="D323" s="345">
        <v>17</v>
      </c>
      <c r="E323" s="44" t="s">
        <v>29</v>
      </c>
      <c r="F323" s="49">
        <v>0</v>
      </c>
      <c r="G323" s="50">
        <v>0</v>
      </c>
      <c r="H323" s="50">
        <v>0</v>
      </c>
      <c r="I323" s="51">
        <v>0</v>
      </c>
      <c r="J323" s="369">
        <v>0</v>
      </c>
      <c r="K323" s="50">
        <v>0</v>
      </c>
      <c r="L323" s="50">
        <v>0</v>
      </c>
      <c r="M323" s="389">
        <v>0</v>
      </c>
      <c r="N323" s="49">
        <v>0</v>
      </c>
      <c r="O323" s="50">
        <v>0</v>
      </c>
      <c r="P323" s="50">
        <v>0</v>
      </c>
      <c r="Q323" s="51">
        <v>0</v>
      </c>
      <c r="R323" s="201"/>
      <c r="S323" s="27"/>
      <c r="T323" s="28"/>
      <c r="U323" s="116"/>
    </row>
    <row r="324" spans="1:21" ht="13.5" thickBot="1" x14ac:dyDescent="0.25">
      <c r="A324" s="11">
        <f t="shared" si="512"/>
        <v>0</v>
      </c>
      <c r="B324" s="11" t="str">
        <f t="shared" si="513"/>
        <v>Neurosurgery18</v>
      </c>
      <c r="C324" s="402" t="str">
        <f t="shared" si="571"/>
        <v>Neurosurgery</v>
      </c>
      <c r="D324" s="170">
        <v>18</v>
      </c>
      <c r="E324" s="171" t="s">
        <v>37</v>
      </c>
      <c r="F324" s="166">
        <f t="shared" ref="F324:Q324" si="620">F323*F312</f>
        <v>0</v>
      </c>
      <c r="G324" s="167">
        <f t="shared" si="620"/>
        <v>0</v>
      </c>
      <c r="H324" s="167">
        <f t="shared" si="620"/>
        <v>0</v>
      </c>
      <c r="I324" s="169">
        <f t="shared" si="620"/>
        <v>0</v>
      </c>
      <c r="J324" s="363">
        <f t="shared" si="620"/>
        <v>0</v>
      </c>
      <c r="K324" s="167">
        <f t="shared" si="620"/>
        <v>0</v>
      </c>
      <c r="L324" s="167">
        <f t="shared" si="620"/>
        <v>0</v>
      </c>
      <c r="M324" s="383">
        <f t="shared" si="620"/>
        <v>0</v>
      </c>
      <c r="N324" s="166">
        <f t="shared" si="620"/>
        <v>0</v>
      </c>
      <c r="O324" s="167">
        <f t="shared" si="620"/>
        <v>0</v>
      </c>
      <c r="P324" s="167">
        <f t="shared" si="620"/>
        <v>0</v>
      </c>
      <c r="Q324" s="169">
        <f t="shared" si="620"/>
        <v>0</v>
      </c>
      <c r="R324" s="203"/>
      <c r="S324" s="166">
        <f t="shared" ref="S324" si="621">SUM(F324:I324)</f>
        <v>0</v>
      </c>
      <c r="T324" s="167">
        <f t="shared" ref="T324" si="622">SUM(J324:M324)</f>
        <v>0</v>
      </c>
      <c r="U324" s="168">
        <f t="shared" ref="U324" si="623">SUM(N324:Q324)</f>
        <v>0</v>
      </c>
    </row>
    <row r="325" spans="1:21" ht="18.75" thickBot="1" x14ac:dyDescent="0.3">
      <c r="A325" s="11">
        <f t="shared" si="512"/>
        <v>0</v>
      </c>
      <c r="B325" s="11" t="str">
        <f t="shared" si="513"/>
        <v>OphthalmologyOphthalmology</v>
      </c>
      <c r="C325" s="401" t="str">
        <f>D325</f>
        <v>Ophthalmology</v>
      </c>
      <c r="D325" s="68" t="s">
        <v>70</v>
      </c>
      <c r="E325" s="80"/>
      <c r="F325" s="375"/>
      <c r="G325" s="81"/>
      <c r="H325" s="81"/>
      <c r="I325" s="372"/>
      <c r="J325" s="81"/>
      <c r="K325" s="81"/>
      <c r="L325" s="81"/>
      <c r="M325" s="81"/>
      <c r="N325" s="391"/>
      <c r="O325" s="69"/>
      <c r="P325" s="69"/>
      <c r="Q325" s="392"/>
      <c r="R325" s="69"/>
      <c r="S325" s="391"/>
      <c r="T325" s="69"/>
      <c r="U325" s="82"/>
    </row>
    <row r="326" spans="1:21" x14ac:dyDescent="0.2">
      <c r="A326" s="11">
        <f t="shared" si="512"/>
        <v>0</v>
      </c>
      <c r="B326" s="11" t="str">
        <f t="shared" si="513"/>
        <v>Ophthalmology1</v>
      </c>
      <c r="C326" s="402" t="str">
        <f>C325</f>
        <v>Ophthalmology</v>
      </c>
      <c r="D326" s="84">
        <v>1</v>
      </c>
      <c r="E326" s="21" t="s">
        <v>55</v>
      </c>
      <c r="F326" s="198">
        <v>0</v>
      </c>
      <c r="G326" s="20"/>
      <c r="H326" s="20"/>
      <c r="I326" s="120"/>
      <c r="J326" s="13"/>
      <c r="K326" s="13"/>
      <c r="L326" s="13"/>
      <c r="M326" s="13"/>
      <c r="N326" s="128"/>
      <c r="O326" s="13"/>
      <c r="P326" s="13"/>
      <c r="Q326" s="129"/>
      <c r="R326" s="201"/>
      <c r="S326" s="119"/>
      <c r="T326" s="20"/>
      <c r="U326" s="121"/>
    </row>
    <row r="327" spans="1:21" x14ac:dyDescent="0.2">
      <c r="A327" s="11">
        <f t="shared" si="512"/>
        <v>0</v>
      </c>
      <c r="B327" s="11" t="str">
        <f t="shared" si="513"/>
        <v>Ophthalmology2</v>
      </c>
      <c r="C327" s="402" t="str">
        <f t="shared" ref="C327:C350" si="624">C326</f>
        <v>Ophthalmology</v>
      </c>
      <c r="D327" s="84">
        <v>2</v>
      </c>
      <c r="E327" s="21" t="s">
        <v>117</v>
      </c>
      <c r="F327" s="198">
        <v>0</v>
      </c>
      <c r="G327" s="20"/>
      <c r="H327" s="20"/>
      <c r="I327" s="120"/>
      <c r="J327" s="20"/>
      <c r="K327" s="20"/>
      <c r="L327" s="20"/>
      <c r="M327" s="20"/>
      <c r="N327" s="119"/>
      <c r="O327" s="20"/>
      <c r="P327" s="20"/>
      <c r="Q327" s="120"/>
      <c r="R327" s="201"/>
      <c r="S327" s="119"/>
      <c r="T327" s="20"/>
      <c r="U327" s="121"/>
    </row>
    <row r="328" spans="1:21" x14ac:dyDescent="0.2">
      <c r="A328" s="11">
        <f t="shared" si="512"/>
        <v>0</v>
      </c>
      <c r="B328" s="11" t="str">
        <f t="shared" si="513"/>
        <v>Ophthalmology3</v>
      </c>
      <c r="C328" s="402" t="str">
        <f t="shared" si="624"/>
        <v>Ophthalmology</v>
      </c>
      <c r="D328" s="84">
        <v>3</v>
      </c>
      <c r="E328" s="21" t="s">
        <v>118</v>
      </c>
      <c r="F328" s="198">
        <v>0</v>
      </c>
      <c r="G328" s="20"/>
      <c r="H328" s="20"/>
      <c r="I328" s="120"/>
      <c r="J328" s="20"/>
      <c r="K328" s="20"/>
      <c r="L328" s="20"/>
      <c r="M328" s="20"/>
      <c r="N328" s="119"/>
      <c r="O328" s="20"/>
      <c r="P328" s="20"/>
      <c r="Q328" s="120"/>
      <c r="R328" s="201"/>
      <c r="S328" s="119"/>
      <c r="T328" s="20"/>
      <c r="U328" s="121"/>
    </row>
    <row r="329" spans="1:21" x14ac:dyDescent="0.2">
      <c r="A329" s="11">
        <f t="shared" si="512"/>
        <v>0</v>
      </c>
      <c r="B329" s="11" t="str">
        <f t="shared" si="513"/>
        <v xml:space="preserve">Ophthalmology </v>
      </c>
      <c r="C329" s="402" t="str">
        <f t="shared" si="624"/>
        <v>Ophthalmology</v>
      </c>
      <c r="D329" s="88" t="s">
        <v>100</v>
      </c>
      <c r="E329" s="34"/>
      <c r="F329" s="119"/>
      <c r="G329" s="20"/>
      <c r="H329" s="20"/>
      <c r="I329" s="120"/>
      <c r="J329" s="52"/>
      <c r="K329" s="52"/>
      <c r="L329" s="52"/>
      <c r="M329" s="52"/>
      <c r="N329" s="130"/>
      <c r="O329" s="52"/>
      <c r="P329" s="52"/>
      <c r="Q329" s="131"/>
      <c r="R329" s="201"/>
      <c r="S329" s="119"/>
      <c r="T329" s="20"/>
      <c r="U329" s="121"/>
    </row>
    <row r="330" spans="1:21" x14ac:dyDescent="0.2">
      <c r="A330" s="11">
        <f t="shared" si="512"/>
        <v>0</v>
      </c>
      <c r="B330" s="11" t="str">
        <f t="shared" si="513"/>
        <v xml:space="preserve">Ophthalmology </v>
      </c>
      <c r="C330" s="402" t="str">
        <f t="shared" si="624"/>
        <v>Ophthalmology</v>
      </c>
      <c r="D330" s="84" t="s">
        <v>100</v>
      </c>
      <c r="E330" s="21" t="s">
        <v>36</v>
      </c>
      <c r="F330" s="23"/>
      <c r="G330" s="24"/>
      <c r="H330" s="24"/>
      <c r="I330" s="25"/>
      <c r="J330" s="24"/>
      <c r="K330" s="24"/>
      <c r="L330" s="24"/>
      <c r="M330" s="24"/>
      <c r="N330" s="23"/>
      <c r="O330" s="24"/>
      <c r="P330" s="24"/>
      <c r="Q330" s="25"/>
      <c r="R330" s="201"/>
      <c r="S330" s="23"/>
      <c r="T330" s="24"/>
      <c r="U330" s="107"/>
    </row>
    <row r="331" spans="1:21" x14ac:dyDescent="0.2">
      <c r="A331" s="11">
        <f t="shared" si="512"/>
        <v>0</v>
      </c>
      <c r="B331" s="11" t="str">
        <f t="shared" si="513"/>
        <v>Ophthalmology4</v>
      </c>
      <c r="C331" s="402" t="str">
        <f t="shared" si="624"/>
        <v>Ophthalmology</v>
      </c>
      <c r="D331" s="86">
        <v>4</v>
      </c>
      <c r="E331" s="26" t="s">
        <v>15</v>
      </c>
      <c r="F331" s="27"/>
      <c r="G331" s="28"/>
      <c r="H331" s="28"/>
      <c r="I331" s="29"/>
      <c r="J331" s="365"/>
      <c r="K331" s="28"/>
      <c r="L331" s="28"/>
      <c r="M331" s="385"/>
      <c r="N331" s="27"/>
      <c r="O331" s="28"/>
      <c r="P331" s="28"/>
      <c r="Q331" s="29"/>
      <c r="R331" s="201"/>
      <c r="S331" s="181">
        <f>SUM(F331:I331)</f>
        <v>0</v>
      </c>
      <c r="T331" s="182">
        <f>SUM(J331:M331)</f>
        <v>0</v>
      </c>
      <c r="U331" s="183">
        <f>SUM(N331:Q331)</f>
        <v>0</v>
      </c>
    </row>
    <row r="332" spans="1:21" x14ac:dyDescent="0.2">
      <c r="A332" s="11">
        <f t="shared" si="512"/>
        <v>0</v>
      </c>
      <c r="B332" s="11" t="str">
        <f t="shared" si="513"/>
        <v>Ophthalmology5</v>
      </c>
      <c r="C332" s="402" t="str">
        <f t="shared" si="624"/>
        <v>Ophthalmology</v>
      </c>
      <c r="D332" s="87">
        <v>5</v>
      </c>
      <c r="E332" s="30" t="s">
        <v>14</v>
      </c>
      <c r="F332" s="31"/>
      <c r="G332" s="32"/>
      <c r="H332" s="32"/>
      <c r="I332" s="33"/>
      <c r="J332" s="366"/>
      <c r="K332" s="32"/>
      <c r="L332" s="32"/>
      <c r="M332" s="386"/>
      <c r="N332" s="31"/>
      <c r="O332" s="32"/>
      <c r="P332" s="32"/>
      <c r="Q332" s="33"/>
      <c r="R332" s="201"/>
      <c r="S332" s="166">
        <f t="shared" ref="S332" si="625">SUM(F332:I332)</f>
        <v>0</v>
      </c>
      <c r="T332" s="167">
        <f t="shared" ref="T332" si="626">SUM(J332:M332)</f>
        <v>0</v>
      </c>
      <c r="U332" s="168">
        <f t="shared" ref="U332" si="627">SUM(N332:Q332)</f>
        <v>0</v>
      </c>
    </row>
    <row r="333" spans="1:21" x14ac:dyDescent="0.2">
      <c r="A333" s="11">
        <f t="shared" si="512"/>
        <v>0</v>
      </c>
      <c r="B333" s="11" t="str">
        <f t="shared" si="513"/>
        <v>Ophthalmology6</v>
      </c>
      <c r="C333" s="402" t="str">
        <f t="shared" si="624"/>
        <v>Ophthalmology</v>
      </c>
      <c r="D333" s="84">
        <v>6</v>
      </c>
      <c r="E333" s="21" t="s">
        <v>18</v>
      </c>
      <c r="F333" s="62">
        <f>F331-F332</f>
        <v>0</v>
      </c>
      <c r="G333" s="63">
        <f t="shared" ref="G333" si="628">G331-G332</f>
        <v>0</v>
      </c>
      <c r="H333" s="63">
        <f t="shared" ref="H333" si="629">H331-H332</f>
        <v>0</v>
      </c>
      <c r="I333" s="64">
        <f t="shared" ref="I333" si="630">I331-I332</f>
        <v>0</v>
      </c>
      <c r="J333" s="361">
        <f t="shared" ref="J333" si="631">J331-J332</f>
        <v>0</v>
      </c>
      <c r="K333" s="63">
        <f t="shared" ref="K333" si="632">K331-K332</f>
        <v>0</v>
      </c>
      <c r="L333" s="63">
        <f t="shared" ref="L333" si="633">L331-L332</f>
        <v>0</v>
      </c>
      <c r="M333" s="381">
        <f t="shared" ref="M333" si="634">M331-M332</f>
        <v>0</v>
      </c>
      <c r="N333" s="62">
        <f t="shared" ref="N333" si="635">N331-N332</f>
        <v>0</v>
      </c>
      <c r="O333" s="63">
        <f t="shared" ref="O333" si="636">O331-O332</f>
        <v>0</v>
      </c>
      <c r="P333" s="63">
        <f t="shared" ref="P333" si="637">P331-P332</f>
        <v>0</v>
      </c>
      <c r="Q333" s="64">
        <f t="shared" ref="Q333" si="638">Q331-Q332</f>
        <v>0</v>
      </c>
      <c r="R333" s="203"/>
      <c r="S333" s="395">
        <f t="shared" ref="S333" si="639">S331-S332</f>
        <v>0</v>
      </c>
      <c r="T333" s="351">
        <f t="shared" ref="T333" si="640">T331-T332</f>
        <v>0</v>
      </c>
      <c r="U333" s="396">
        <f t="shared" ref="U333" si="641">U331-U332</f>
        <v>0</v>
      </c>
    </row>
    <row r="334" spans="1:21" x14ac:dyDescent="0.2">
      <c r="A334" s="11">
        <f t="shared" si="512"/>
        <v>0</v>
      </c>
      <c r="B334" s="11" t="str">
        <f t="shared" si="513"/>
        <v xml:space="preserve">Ophthalmology </v>
      </c>
      <c r="C334" s="402" t="str">
        <f t="shared" si="624"/>
        <v>Ophthalmology</v>
      </c>
      <c r="D334" s="88" t="s">
        <v>100</v>
      </c>
      <c r="E334" s="34"/>
      <c r="F334" s="35"/>
      <c r="G334" s="36"/>
      <c r="H334" s="36"/>
      <c r="I334" s="37"/>
      <c r="J334" s="39"/>
      <c r="K334" s="39"/>
      <c r="L334" s="39"/>
      <c r="M334" s="39"/>
      <c r="N334" s="38"/>
      <c r="O334" s="39"/>
      <c r="P334" s="39"/>
      <c r="Q334" s="40"/>
      <c r="R334" s="201"/>
      <c r="S334" s="38"/>
      <c r="T334" s="39"/>
      <c r="U334" s="108"/>
    </row>
    <row r="335" spans="1:21" x14ac:dyDescent="0.2">
      <c r="A335" s="11">
        <f t="shared" ref="A335:A398" si="642">$E$5</f>
        <v>0</v>
      </c>
      <c r="B335" s="11" t="str">
        <f t="shared" ref="B335:B398" si="643">CONCATENATE(C335,D335)</f>
        <v xml:space="preserve">Ophthalmology </v>
      </c>
      <c r="C335" s="402" t="str">
        <f t="shared" si="624"/>
        <v>Ophthalmology</v>
      </c>
      <c r="D335" s="84" t="s">
        <v>100</v>
      </c>
      <c r="E335" s="21" t="s">
        <v>32</v>
      </c>
      <c r="F335" s="23"/>
      <c r="G335" s="24"/>
      <c r="H335" s="24"/>
      <c r="I335" s="25"/>
      <c r="J335" s="24"/>
      <c r="K335" s="24"/>
      <c r="L335" s="24"/>
      <c r="M335" s="24"/>
      <c r="N335" s="23"/>
      <c r="O335" s="24"/>
      <c r="P335" s="24"/>
      <c r="Q335" s="25"/>
      <c r="R335" s="201"/>
      <c r="S335" s="23"/>
      <c r="T335" s="24"/>
      <c r="U335" s="107"/>
    </row>
    <row r="336" spans="1:21" x14ac:dyDescent="0.2">
      <c r="A336" s="11">
        <f t="shared" si="642"/>
        <v>0</v>
      </c>
      <c r="B336" s="11" t="str">
        <f t="shared" si="643"/>
        <v>Ophthalmology7</v>
      </c>
      <c r="C336" s="402" t="str">
        <f t="shared" si="624"/>
        <v>Ophthalmology</v>
      </c>
      <c r="D336" s="86">
        <v>7</v>
      </c>
      <c r="E336" s="26" t="s">
        <v>49</v>
      </c>
      <c r="F336" s="27"/>
      <c r="G336" s="28"/>
      <c r="H336" s="28"/>
      <c r="I336" s="29"/>
      <c r="J336" s="365"/>
      <c r="K336" s="28"/>
      <c r="L336" s="28"/>
      <c r="M336" s="385"/>
      <c r="N336" s="27"/>
      <c r="O336" s="28"/>
      <c r="P336" s="28"/>
      <c r="Q336" s="29"/>
      <c r="R336" s="206"/>
      <c r="S336" s="156">
        <f>SUM(F336:I336)</f>
        <v>0</v>
      </c>
      <c r="T336" s="157">
        <f>SUM(J336:M336)</f>
        <v>0</v>
      </c>
      <c r="U336" s="160">
        <f>SUM(N336:Q336)</f>
        <v>0</v>
      </c>
    </row>
    <row r="337" spans="1:21" x14ac:dyDescent="0.2">
      <c r="A337" s="11">
        <f t="shared" si="642"/>
        <v>0</v>
      </c>
      <c r="B337" s="11" t="str">
        <f t="shared" si="643"/>
        <v>Ophthalmology8</v>
      </c>
      <c r="C337" s="402" t="str">
        <f t="shared" si="624"/>
        <v>Ophthalmology</v>
      </c>
      <c r="D337" s="86">
        <v>8</v>
      </c>
      <c r="E337" s="30" t="s">
        <v>56</v>
      </c>
      <c r="F337" s="31"/>
      <c r="G337" s="32"/>
      <c r="H337" s="32"/>
      <c r="I337" s="33"/>
      <c r="J337" s="366"/>
      <c r="K337" s="32"/>
      <c r="L337" s="32"/>
      <c r="M337" s="386"/>
      <c r="N337" s="31"/>
      <c r="O337" s="32"/>
      <c r="P337" s="32"/>
      <c r="Q337" s="33"/>
      <c r="R337" s="206"/>
      <c r="S337" s="162">
        <f t="shared" ref="S337:S338" si="644">SUM(F337:I337)</f>
        <v>0</v>
      </c>
      <c r="T337" s="163">
        <f t="shared" ref="T337:T338" si="645">SUM(J337:M337)</f>
        <v>0</v>
      </c>
      <c r="U337" s="165">
        <f t="shared" ref="U337:U338" si="646">SUM(N337:Q337)</f>
        <v>0</v>
      </c>
    </row>
    <row r="338" spans="1:21" x14ac:dyDescent="0.2">
      <c r="A338" s="11">
        <f t="shared" si="642"/>
        <v>0</v>
      </c>
      <c r="B338" s="11" t="str">
        <f t="shared" si="643"/>
        <v>Ophthalmology9</v>
      </c>
      <c r="C338" s="402" t="str">
        <f t="shared" si="624"/>
        <v>Ophthalmology</v>
      </c>
      <c r="D338" s="84">
        <v>9</v>
      </c>
      <c r="E338" s="21" t="s">
        <v>35</v>
      </c>
      <c r="F338" s="62">
        <f t="shared" ref="F338:Q338" si="647">SUM(F336:F337)</f>
        <v>0</v>
      </c>
      <c r="G338" s="63">
        <f t="shared" si="647"/>
        <v>0</v>
      </c>
      <c r="H338" s="63">
        <f t="shared" si="647"/>
        <v>0</v>
      </c>
      <c r="I338" s="64">
        <f t="shared" si="647"/>
        <v>0</v>
      </c>
      <c r="J338" s="361">
        <f t="shared" si="647"/>
        <v>0</v>
      </c>
      <c r="K338" s="63">
        <f t="shared" si="647"/>
        <v>0</v>
      </c>
      <c r="L338" s="63">
        <f t="shared" si="647"/>
        <v>0</v>
      </c>
      <c r="M338" s="381">
        <f t="shared" si="647"/>
        <v>0</v>
      </c>
      <c r="N338" s="62">
        <f t="shared" si="647"/>
        <v>0</v>
      </c>
      <c r="O338" s="63">
        <f t="shared" si="647"/>
        <v>0</v>
      </c>
      <c r="P338" s="63">
        <f t="shared" si="647"/>
        <v>0</v>
      </c>
      <c r="Q338" s="64">
        <f t="shared" si="647"/>
        <v>0</v>
      </c>
      <c r="R338" s="203"/>
      <c r="S338" s="62">
        <f t="shared" si="644"/>
        <v>0</v>
      </c>
      <c r="T338" s="63">
        <f t="shared" si="645"/>
        <v>0</v>
      </c>
      <c r="U338" s="103">
        <f t="shared" si="646"/>
        <v>0</v>
      </c>
    </row>
    <row r="339" spans="1:21" x14ac:dyDescent="0.2">
      <c r="A339" s="11">
        <f t="shared" si="642"/>
        <v>0</v>
      </c>
      <c r="B339" s="11" t="str">
        <f t="shared" si="643"/>
        <v xml:space="preserve">Ophthalmology </v>
      </c>
      <c r="C339" s="402" t="str">
        <f t="shared" si="624"/>
        <v>Ophthalmology</v>
      </c>
      <c r="D339" s="89" t="s">
        <v>100</v>
      </c>
      <c r="E339" s="43"/>
      <c r="F339" s="38"/>
      <c r="G339" s="39"/>
      <c r="H339" s="39"/>
      <c r="I339" s="40"/>
      <c r="J339" s="39"/>
      <c r="K339" s="39"/>
      <c r="L339" s="39"/>
      <c r="M339" s="39"/>
      <c r="N339" s="38"/>
      <c r="O339" s="39"/>
      <c r="P339" s="39"/>
      <c r="Q339" s="40"/>
      <c r="R339" s="206"/>
      <c r="S339" s="38"/>
      <c r="T339" s="39"/>
      <c r="U339" s="108"/>
    </row>
    <row r="340" spans="1:21" x14ac:dyDescent="0.2">
      <c r="A340" s="11">
        <f t="shared" si="642"/>
        <v>0</v>
      </c>
      <c r="B340" s="11" t="str">
        <f t="shared" si="643"/>
        <v xml:space="preserve">Ophthalmology </v>
      </c>
      <c r="C340" s="402" t="str">
        <f t="shared" si="624"/>
        <v>Ophthalmology</v>
      </c>
      <c r="D340" s="84" t="s">
        <v>100</v>
      </c>
      <c r="E340" s="21" t="s">
        <v>27</v>
      </c>
      <c r="F340" s="23"/>
      <c r="G340" s="24"/>
      <c r="H340" s="24"/>
      <c r="I340" s="25"/>
      <c r="J340" s="24"/>
      <c r="K340" s="24"/>
      <c r="L340" s="24"/>
      <c r="M340" s="24"/>
      <c r="N340" s="23"/>
      <c r="O340" s="24"/>
      <c r="P340" s="24"/>
      <c r="Q340" s="25"/>
      <c r="R340" s="206"/>
      <c r="S340" s="23"/>
      <c r="T340" s="24"/>
      <c r="U340" s="107"/>
    </row>
    <row r="341" spans="1:21" x14ac:dyDescent="0.2">
      <c r="A341" s="11">
        <f t="shared" si="642"/>
        <v>0</v>
      </c>
      <c r="B341" s="11" t="str">
        <f t="shared" si="643"/>
        <v>Ophthalmology10</v>
      </c>
      <c r="C341" s="402" t="str">
        <f t="shared" si="624"/>
        <v>Ophthalmology</v>
      </c>
      <c r="D341" s="154">
        <v>10</v>
      </c>
      <c r="E341" s="155" t="s">
        <v>133</v>
      </c>
      <c r="F341" s="156">
        <f>F333-F336</f>
        <v>0</v>
      </c>
      <c r="G341" s="157">
        <f t="shared" ref="G341:Q341" si="648">G333-G336</f>
        <v>0</v>
      </c>
      <c r="H341" s="157">
        <f t="shared" si="648"/>
        <v>0</v>
      </c>
      <c r="I341" s="158">
        <f t="shared" si="648"/>
        <v>0</v>
      </c>
      <c r="J341" s="352">
        <f t="shared" si="648"/>
        <v>0</v>
      </c>
      <c r="K341" s="157">
        <f t="shared" si="648"/>
        <v>0</v>
      </c>
      <c r="L341" s="157">
        <f t="shared" si="648"/>
        <v>0</v>
      </c>
      <c r="M341" s="380">
        <f t="shared" si="648"/>
        <v>0</v>
      </c>
      <c r="N341" s="156">
        <f t="shared" si="648"/>
        <v>0</v>
      </c>
      <c r="O341" s="157">
        <f t="shared" si="648"/>
        <v>0</v>
      </c>
      <c r="P341" s="157">
        <f t="shared" si="648"/>
        <v>0</v>
      </c>
      <c r="Q341" s="158">
        <f t="shared" si="648"/>
        <v>0</v>
      </c>
      <c r="R341" s="204"/>
      <c r="S341" s="353">
        <f t="shared" ref="S341:U341" si="649">S333-S336</f>
        <v>0</v>
      </c>
      <c r="T341" s="352">
        <f t="shared" si="649"/>
        <v>0</v>
      </c>
      <c r="U341" s="160">
        <f t="shared" si="649"/>
        <v>0</v>
      </c>
    </row>
    <row r="342" spans="1:21" x14ac:dyDescent="0.2">
      <c r="A342" s="11">
        <f t="shared" si="642"/>
        <v>0</v>
      </c>
      <c r="B342" s="11" t="str">
        <f t="shared" si="643"/>
        <v>Ophthalmology11</v>
      </c>
      <c r="C342" s="402" t="str">
        <f t="shared" si="624"/>
        <v>Ophthalmology</v>
      </c>
      <c r="D342" s="154">
        <v>11</v>
      </c>
      <c r="E342" s="155" t="s">
        <v>134</v>
      </c>
      <c r="F342" s="162">
        <f t="shared" ref="F342:U342" si="650">F333-F338</f>
        <v>0</v>
      </c>
      <c r="G342" s="163">
        <f t="shared" si="650"/>
        <v>0</v>
      </c>
      <c r="H342" s="163">
        <f t="shared" si="650"/>
        <v>0</v>
      </c>
      <c r="I342" s="164">
        <f t="shared" si="650"/>
        <v>0</v>
      </c>
      <c r="J342" s="362">
        <f t="shared" si="650"/>
        <v>0</v>
      </c>
      <c r="K342" s="163">
        <f t="shared" si="650"/>
        <v>0</v>
      </c>
      <c r="L342" s="163">
        <f t="shared" si="650"/>
        <v>0</v>
      </c>
      <c r="M342" s="382">
        <f t="shared" si="650"/>
        <v>0</v>
      </c>
      <c r="N342" s="162">
        <f t="shared" si="650"/>
        <v>0</v>
      </c>
      <c r="O342" s="163">
        <f t="shared" si="650"/>
        <v>0</v>
      </c>
      <c r="P342" s="163">
        <f t="shared" si="650"/>
        <v>0</v>
      </c>
      <c r="Q342" s="164">
        <f t="shared" si="650"/>
        <v>0</v>
      </c>
      <c r="R342" s="204">
        <f t="shared" si="650"/>
        <v>0</v>
      </c>
      <c r="S342" s="156">
        <f t="shared" si="650"/>
        <v>0</v>
      </c>
      <c r="T342" s="163">
        <f t="shared" si="650"/>
        <v>0</v>
      </c>
      <c r="U342" s="165">
        <f t="shared" si="650"/>
        <v>0</v>
      </c>
    </row>
    <row r="343" spans="1:21" x14ac:dyDescent="0.2">
      <c r="A343" s="11">
        <f t="shared" si="642"/>
        <v>0</v>
      </c>
      <c r="B343" s="11" t="str">
        <f t="shared" si="643"/>
        <v>Ophthalmology12</v>
      </c>
      <c r="C343" s="402" t="str">
        <f t="shared" si="624"/>
        <v>Ophthalmology</v>
      </c>
      <c r="D343" s="154">
        <v>12</v>
      </c>
      <c r="E343" s="161" t="s">
        <v>30</v>
      </c>
      <c r="F343" s="173">
        <f>F328+F342</f>
        <v>0</v>
      </c>
      <c r="G343" s="167">
        <f>F343+G342</f>
        <v>0</v>
      </c>
      <c r="H343" s="167">
        <f t="shared" ref="H343" si="651">G343+H342</f>
        <v>0</v>
      </c>
      <c r="I343" s="169">
        <f t="shared" ref="I343" si="652">H343+I342</f>
        <v>0</v>
      </c>
      <c r="J343" s="363">
        <f t="shared" ref="J343" si="653">I343+J342</f>
        <v>0</v>
      </c>
      <c r="K343" s="167">
        <f t="shared" ref="K343" si="654">J343+K342</f>
        <v>0</v>
      </c>
      <c r="L343" s="167">
        <f t="shared" ref="L343" si="655">K343+L342</f>
        <v>0</v>
      </c>
      <c r="M343" s="383">
        <f t="shared" ref="M343" si="656">L343+M342</f>
        <v>0</v>
      </c>
      <c r="N343" s="166">
        <f t="shared" ref="N343" si="657">M343+N342</f>
        <v>0</v>
      </c>
      <c r="O343" s="167">
        <f t="shared" ref="O343" si="658">N343+O342</f>
        <v>0</v>
      </c>
      <c r="P343" s="167">
        <f t="shared" ref="P343" si="659">O343+P342</f>
        <v>0</v>
      </c>
      <c r="Q343" s="169">
        <f t="shared" ref="Q343" si="660">P343+Q342</f>
        <v>0</v>
      </c>
      <c r="R343" s="204"/>
      <c r="S343" s="166">
        <f>I343</f>
        <v>0</v>
      </c>
      <c r="T343" s="167">
        <f>M343</f>
        <v>0</v>
      </c>
      <c r="U343" s="168">
        <f>Q343</f>
        <v>0</v>
      </c>
    </row>
    <row r="344" spans="1:21" x14ac:dyDescent="0.2">
      <c r="A344" s="11">
        <f t="shared" si="642"/>
        <v>0</v>
      </c>
      <c r="B344" s="11" t="str">
        <f t="shared" si="643"/>
        <v>Ophthalmology13</v>
      </c>
      <c r="C344" s="402" t="str">
        <f t="shared" si="624"/>
        <v>Ophthalmology</v>
      </c>
      <c r="D344" s="154">
        <v>13</v>
      </c>
      <c r="E344" s="155" t="s">
        <v>28</v>
      </c>
      <c r="F344" s="166" t="e">
        <f>F343/(F338/13)</f>
        <v>#DIV/0!</v>
      </c>
      <c r="G344" s="167" t="e">
        <f t="shared" ref="G344" si="661">G343/(G338/13)</f>
        <v>#DIV/0!</v>
      </c>
      <c r="H344" s="167" t="e">
        <f t="shared" ref="H344" si="662">H343/(H338/13)</f>
        <v>#DIV/0!</v>
      </c>
      <c r="I344" s="169" t="e">
        <f t="shared" ref="I344" si="663">I343/(I338/13)</f>
        <v>#DIV/0!</v>
      </c>
      <c r="J344" s="363" t="e">
        <f t="shared" ref="J344" si="664">J343/(J338/13)</f>
        <v>#DIV/0!</v>
      </c>
      <c r="K344" s="167" t="e">
        <f t="shared" ref="K344" si="665">K343/(K338/13)</f>
        <v>#DIV/0!</v>
      </c>
      <c r="L344" s="167" t="e">
        <f t="shared" ref="L344" si="666">L343/(L338/13)</f>
        <v>#DIV/0!</v>
      </c>
      <c r="M344" s="383" t="e">
        <f t="shared" ref="M344" si="667">M343/(M338/13)</f>
        <v>#DIV/0!</v>
      </c>
      <c r="N344" s="166" t="e">
        <f t="shared" ref="N344" si="668">N343/(N338/13)</f>
        <v>#DIV/0!</v>
      </c>
      <c r="O344" s="167" t="e">
        <f t="shared" ref="O344" si="669">O343/(O338/13)</f>
        <v>#DIV/0!</v>
      </c>
      <c r="P344" s="167" t="e">
        <f t="shared" ref="P344" si="670">P343/(P338/13)</f>
        <v>#DIV/0!</v>
      </c>
      <c r="Q344" s="169" t="e">
        <f t="shared" ref="Q344" si="671">Q343/(Q338/13)</f>
        <v>#DIV/0!</v>
      </c>
      <c r="R344" s="204"/>
      <c r="S344" s="166" t="e">
        <f t="shared" ref="S344" si="672">I344</f>
        <v>#DIV/0!</v>
      </c>
      <c r="T344" s="167" t="e">
        <f t="shared" ref="T344" si="673">M344</f>
        <v>#DIV/0!</v>
      </c>
      <c r="U344" s="168" t="e">
        <f t="shared" ref="U344" si="674">Q344</f>
        <v>#DIV/0!</v>
      </c>
    </row>
    <row r="345" spans="1:21" x14ac:dyDescent="0.2">
      <c r="A345" s="11">
        <f t="shared" si="642"/>
        <v>0</v>
      </c>
      <c r="B345" s="11" t="str">
        <f t="shared" si="643"/>
        <v>Ophthalmology14</v>
      </c>
      <c r="C345" s="402" t="str">
        <f t="shared" si="624"/>
        <v>Ophthalmology</v>
      </c>
      <c r="D345" s="86">
        <v>14</v>
      </c>
      <c r="E345" s="45" t="s">
        <v>33</v>
      </c>
      <c r="F345" s="48"/>
      <c r="G345" s="46"/>
      <c r="H345" s="46"/>
      <c r="I345" s="47"/>
      <c r="J345" s="367"/>
      <c r="K345" s="46"/>
      <c r="L345" s="46"/>
      <c r="M345" s="387"/>
      <c r="N345" s="48"/>
      <c r="O345" s="46"/>
      <c r="P345" s="46"/>
      <c r="Q345" s="47"/>
      <c r="R345" s="206"/>
      <c r="S345" s="166">
        <f>I345</f>
        <v>0</v>
      </c>
      <c r="T345" s="167">
        <f>M345</f>
        <v>0</v>
      </c>
      <c r="U345" s="168">
        <f>Q345</f>
        <v>0</v>
      </c>
    </row>
    <row r="346" spans="1:21" x14ac:dyDescent="0.2">
      <c r="A346" s="11">
        <f t="shared" si="642"/>
        <v>0</v>
      </c>
      <c r="B346" s="11" t="str">
        <f t="shared" si="643"/>
        <v>Ophthalmology15</v>
      </c>
      <c r="C346" s="402" t="str">
        <f t="shared" si="624"/>
        <v>Ophthalmology</v>
      </c>
      <c r="D346" s="154">
        <v>15</v>
      </c>
      <c r="E346" s="155" t="s">
        <v>275</v>
      </c>
      <c r="F346" s="373" t="e">
        <f>VLOOKUP(CONCATENATE($A346,$C346),'[1]NOP Board spclty milstns MNTH'!$D$2:$AJ$386,F$9,FALSE)</f>
        <v>#N/A</v>
      </c>
      <c r="G346" s="346" t="e">
        <f>VLOOKUP(CONCATENATE($A346,$C346),'[1]NOP Board spclty milstns MNTH'!$D$2:$AJ$386,G$9,FALSE)</f>
        <v>#N/A</v>
      </c>
      <c r="H346" s="347" t="e">
        <f>VLOOKUP(CONCATENATE($A346,$C346),'[1]NOP Board spclty milstns MNTH'!$D$2:$AJ$386,H$9,FALSE)</f>
        <v>#N/A</v>
      </c>
      <c r="I346" s="374" t="e">
        <f>VLOOKUP(CONCATENATE($A346,$C346),'[1]NOP Board spclty milstns MNTH'!$D$2:$AJ$386,I$9,FALSE)</f>
        <v>#N/A</v>
      </c>
      <c r="J346" s="348" t="e">
        <f>VLOOKUP(CONCATENATE($A346,$C346),'[1]NOP Board spclty milstns MNTH'!$D$2:$AJ$386,J$9,FALSE)</f>
        <v>#N/A</v>
      </c>
      <c r="K346" s="349" t="e">
        <f>VLOOKUP(CONCATENATE($A346,$C346),'[1]NOP Board spclty milstns MNTH'!$D$2:$AJ$386,K$9,FALSE)</f>
        <v>#N/A</v>
      </c>
      <c r="L346" s="346" t="e">
        <f>VLOOKUP(CONCATENATE($A346,$C346),'[1]NOP Board spclty milstns MNTH'!$D$2:$AJ$386,L$9,FALSE)</f>
        <v>#N/A</v>
      </c>
      <c r="M346" s="348" t="e">
        <f>VLOOKUP(CONCATENATE($A346,$C346),'[1]NOP Board spclty milstns MNTH'!$D$2:$AJ$386,M$9,FALSE)</f>
        <v>#N/A</v>
      </c>
      <c r="N346" s="405" t="s">
        <v>16</v>
      </c>
      <c r="O346" s="406" t="s">
        <v>16</v>
      </c>
      <c r="P346" s="407" t="s">
        <v>16</v>
      </c>
      <c r="Q346" s="408" t="s">
        <v>16</v>
      </c>
      <c r="R346" s="206"/>
      <c r="S346" s="166" t="e">
        <f>I346</f>
        <v>#N/A</v>
      </c>
      <c r="T346" s="167" t="e">
        <f>M346</f>
        <v>#N/A</v>
      </c>
      <c r="U346" s="168" t="str">
        <f>Q346</f>
        <v>-</v>
      </c>
    </row>
    <row r="347" spans="1:21" x14ac:dyDescent="0.2">
      <c r="A347" s="11">
        <f t="shared" si="642"/>
        <v>0</v>
      </c>
      <c r="B347" s="11" t="str">
        <f t="shared" si="643"/>
        <v>Ophthalmology16</v>
      </c>
      <c r="C347" s="402" t="str">
        <f t="shared" si="624"/>
        <v>Ophthalmology</v>
      </c>
      <c r="D347" s="85">
        <v>16</v>
      </c>
      <c r="E347" s="14" t="s">
        <v>34</v>
      </c>
      <c r="F347" s="376"/>
      <c r="G347" s="350"/>
      <c r="H347" s="350"/>
      <c r="I347" s="377"/>
      <c r="J347" s="368"/>
      <c r="K347" s="350"/>
      <c r="L347" s="350"/>
      <c r="M347" s="388"/>
      <c r="N347" s="376"/>
      <c r="O347" s="350"/>
      <c r="P347" s="350"/>
      <c r="Q347" s="377"/>
      <c r="R347" s="206"/>
      <c r="S347" s="162"/>
      <c r="T347" s="163"/>
      <c r="U347" s="165"/>
    </row>
    <row r="348" spans="1:21" x14ac:dyDescent="0.2">
      <c r="A348" s="11">
        <f t="shared" si="642"/>
        <v>0</v>
      </c>
      <c r="B348" s="11" t="str">
        <f t="shared" si="643"/>
        <v xml:space="preserve">Ophthalmology </v>
      </c>
      <c r="C348" s="402" t="str">
        <f t="shared" si="624"/>
        <v>Ophthalmology</v>
      </c>
      <c r="D348" s="84" t="s">
        <v>100</v>
      </c>
      <c r="E348" s="21" t="s">
        <v>57</v>
      </c>
      <c r="F348" s="23"/>
      <c r="G348" s="24"/>
      <c r="H348" s="24"/>
      <c r="I348" s="25"/>
      <c r="J348" s="24"/>
      <c r="K348" s="24"/>
      <c r="L348" s="24"/>
      <c r="M348" s="24"/>
      <c r="N348" s="23"/>
      <c r="O348" s="24"/>
      <c r="P348" s="24"/>
      <c r="Q348" s="25"/>
      <c r="R348" s="201"/>
      <c r="S348" s="23"/>
      <c r="T348" s="24"/>
      <c r="U348" s="107"/>
    </row>
    <row r="349" spans="1:21" x14ac:dyDescent="0.2">
      <c r="A349" s="11">
        <f t="shared" si="642"/>
        <v>0</v>
      </c>
      <c r="B349" s="11" t="str">
        <f t="shared" si="643"/>
        <v>Ophthalmology17</v>
      </c>
      <c r="C349" s="402" t="str">
        <f t="shared" si="624"/>
        <v>Ophthalmology</v>
      </c>
      <c r="D349" s="345">
        <v>17</v>
      </c>
      <c r="E349" s="44" t="s">
        <v>29</v>
      </c>
      <c r="F349" s="49">
        <v>0</v>
      </c>
      <c r="G349" s="50">
        <v>0</v>
      </c>
      <c r="H349" s="50">
        <v>0</v>
      </c>
      <c r="I349" s="51">
        <v>0</v>
      </c>
      <c r="J349" s="369">
        <v>0</v>
      </c>
      <c r="K349" s="50">
        <v>0</v>
      </c>
      <c r="L349" s="50">
        <v>0</v>
      </c>
      <c r="M349" s="389">
        <v>0</v>
      </c>
      <c r="N349" s="49">
        <v>0</v>
      </c>
      <c r="O349" s="50">
        <v>0</v>
      </c>
      <c r="P349" s="50">
        <v>0</v>
      </c>
      <c r="Q349" s="51">
        <v>0</v>
      </c>
      <c r="R349" s="201"/>
      <c r="S349" s="27"/>
      <c r="T349" s="28"/>
      <c r="U349" s="116"/>
    </row>
    <row r="350" spans="1:21" ht="13.5" thickBot="1" x14ac:dyDescent="0.25">
      <c r="A350" s="11">
        <f t="shared" si="642"/>
        <v>0</v>
      </c>
      <c r="B350" s="11" t="str">
        <f t="shared" si="643"/>
        <v>Ophthalmology18</v>
      </c>
      <c r="C350" s="402" t="str">
        <f t="shared" si="624"/>
        <v>Ophthalmology</v>
      </c>
      <c r="D350" s="170">
        <v>18</v>
      </c>
      <c r="E350" s="171" t="s">
        <v>37</v>
      </c>
      <c r="F350" s="166">
        <f t="shared" ref="F350:Q350" si="675">F349*F338</f>
        <v>0</v>
      </c>
      <c r="G350" s="167">
        <f t="shared" si="675"/>
        <v>0</v>
      </c>
      <c r="H350" s="167">
        <f t="shared" si="675"/>
        <v>0</v>
      </c>
      <c r="I350" s="169">
        <f t="shared" si="675"/>
        <v>0</v>
      </c>
      <c r="J350" s="363">
        <f t="shared" si="675"/>
        <v>0</v>
      </c>
      <c r="K350" s="167">
        <f t="shared" si="675"/>
        <v>0</v>
      </c>
      <c r="L350" s="167">
        <f t="shared" si="675"/>
        <v>0</v>
      </c>
      <c r="M350" s="383">
        <f t="shared" si="675"/>
        <v>0</v>
      </c>
      <c r="N350" s="166">
        <f t="shared" si="675"/>
        <v>0</v>
      </c>
      <c r="O350" s="167">
        <f t="shared" si="675"/>
        <v>0</v>
      </c>
      <c r="P350" s="167">
        <f t="shared" si="675"/>
        <v>0</v>
      </c>
      <c r="Q350" s="169">
        <f t="shared" si="675"/>
        <v>0</v>
      </c>
      <c r="R350" s="203"/>
      <c r="S350" s="166">
        <f t="shared" ref="S350" si="676">SUM(F350:I350)</f>
        <v>0</v>
      </c>
      <c r="T350" s="167">
        <f t="shared" ref="T350" si="677">SUM(J350:M350)</f>
        <v>0</v>
      </c>
      <c r="U350" s="168">
        <f t="shared" ref="U350" si="678">SUM(N350:Q350)</f>
        <v>0</v>
      </c>
    </row>
    <row r="351" spans="1:21" ht="18.75" thickBot="1" x14ac:dyDescent="0.3">
      <c r="A351" s="11">
        <f t="shared" si="642"/>
        <v>0</v>
      </c>
      <c r="B351" s="11" t="str">
        <f t="shared" si="643"/>
        <v>Oral &amp; Maxillofacial SurgeryOral &amp; Maxillofacial Surgery</v>
      </c>
      <c r="C351" s="401" t="str">
        <f>D351</f>
        <v>Oral &amp; Maxillofacial Surgery</v>
      </c>
      <c r="D351" s="68" t="s">
        <v>71</v>
      </c>
      <c r="E351" s="80"/>
      <c r="F351" s="375"/>
      <c r="G351" s="81"/>
      <c r="H351" s="81"/>
      <c r="I351" s="372"/>
      <c r="J351" s="127"/>
      <c r="K351" s="127"/>
      <c r="L351" s="127"/>
      <c r="M351" s="127"/>
      <c r="N351" s="393"/>
      <c r="O351" s="132"/>
      <c r="P351" s="132"/>
      <c r="Q351" s="394"/>
      <c r="R351" s="69"/>
      <c r="S351" s="391"/>
      <c r="T351" s="69"/>
      <c r="U351" s="82"/>
    </row>
    <row r="352" spans="1:21" x14ac:dyDescent="0.2">
      <c r="A352" s="11">
        <f t="shared" si="642"/>
        <v>0</v>
      </c>
      <c r="B352" s="11" t="str">
        <f t="shared" si="643"/>
        <v>Oral &amp; Maxillofacial Surgery1</v>
      </c>
      <c r="C352" s="402" t="str">
        <f>C351</f>
        <v>Oral &amp; Maxillofacial Surgery</v>
      </c>
      <c r="D352" s="84">
        <v>1</v>
      </c>
      <c r="E352" s="21" t="s">
        <v>55</v>
      </c>
      <c r="F352" s="198">
        <v>0</v>
      </c>
      <c r="G352" s="20"/>
      <c r="H352" s="20"/>
      <c r="I352" s="120"/>
      <c r="J352" s="13"/>
      <c r="K352" s="13"/>
      <c r="L352" s="13"/>
      <c r="M352" s="13"/>
      <c r="N352" s="128"/>
      <c r="O352" s="13"/>
      <c r="P352" s="13"/>
      <c r="Q352" s="129"/>
      <c r="R352" s="201"/>
      <c r="S352" s="119"/>
      <c r="T352" s="20"/>
      <c r="U352" s="121"/>
    </row>
    <row r="353" spans="1:21" x14ac:dyDescent="0.2">
      <c r="A353" s="11">
        <f t="shared" si="642"/>
        <v>0</v>
      </c>
      <c r="B353" s="11" t="str">
        <f t="shared" si="643"/>
        <v>Oral &amp; Maxillofacial Surgery2</v>
      </c>
      <c r="C353" s="402" t="str">
        <f t="shared" ref="C353:C376" si="679">C352</f>
        <v>Oral &amp; Maxillofacial Surgery</v>
      </c>
      <c r="D353" s="84">
        <v>2</v>
      </c>
      <c r="E353" s="21" t="s">
        <v>117</v>
      </c>
      <c r="F353" s="198">
        <v>0</v>
      </c>
      <c r="G353" s="20"/>
      <c r="H353" s="20"/>
      <c r="I353" s="120"/>
      <c r="J353" s="20"/>
      <c r="K353" s="20"/>
      <c r="L353" s="20"/>
      <c r="M353" s="20"/>
      <c r="N353" s="119"/>
      <c r="O353" s="20"/>
      <c r="P353" s="20"/>
      <c r="Q353" s="120"/>
      <c r="R353" s="201"/>
      <c r="S353" s="119"/>
      <c r="T353" s="20"/>
      <c r="U353" s="121"/>
    </row>
    <row r="354" spans="1:21" x14ac:dyDescent="0.2">
      <c r="A354" s="11">
        <f t="shared" si="642"/>
        <v>0</v>
      </c>
      <c r="B354" s="11" t="str">
        <f t="shared" si="643"/>
        <v>Oral &amp; Maxillofacial Surgery3</v>
      </c>
      <c r="C354" s="402" t="str">
        <f t="shared" si="679"/>
        <v>Oral &amp; Maxillofacial Surgery</v>
      </c>
      <c r="D354" s="84">
        <v>3</v>
      </c>
      <c r="E354" s="21" t="s">
        <v>118</v>
      </c>
      <c r="F354" s="198">
        <v>0</v>
      </c>
      <c r="G354" s="20"/>
      <c r="H354" s="20"/>
      <c r="I354" s="120"/>
      <c r="J354" s="20"/>
      <c r="K354" s="20"/>
      <c r="L354" s="20"/>
      <c r="M354" s="20"/>
      <c r="N354" s="119"/>
      <c r="O354" s="20"/>
      <c r="P354" s="20"/>
      <c r="Q354" s="120"/>
      <c r="R354" s="201"/>
      <c r="S354" s="119"/>
      <c r="T354" s="20"/>
      <c r="U354" s="121"/>
    </row>
    <row r="355" spans="1:21" x14ac:dyDescent="0.2">
      <c r="A355" s="11">
        <f t="shared" si="642"/>
        <v>0</v>
      </c>
      <c r="B355" s="11" t="str">
        <f t="shared" si="643"/>
        <v xml:space="preserve">Oral &amp; Maxillofacial Surgery </v>
      </c>
      <c r="C355" s="402" t="str">
        <f t="shared" si="679"/>
        <v>Oral &amp; Maxillofacial Surgery</v>
      </c>
      <c r="D355" s="88" t="s">
        <v>100</v>
      </c>
      <c r="E355" s="34"/>
      <c r="F355" s="119"/>
      <c r="G355" s="20"/>
      <c r="H355" s="20"/>
      <c r="I355" s="120"/>
      <c r="J355" s="52"/>
      <c r="K355" s="52"/>
      <c r="L355" s="52"/>
      <c r="M355" s="52"/>
      <c r="N355" s="130"/>
      <c r="O355" s="52"/>
      <c r="P355" s="52"/>
      <c r="Q355" s="131"/>
      <c r="R355" s="201"/>
      <c r="S355" s="119"/>
      <c r="T355" s="20"/>
      <c r="U355" s="121"/>
    </row>
    <row r="356" spans="1:21" x14ac:dyDescent="0.2">
      <c r="A356" s="11">
        <f t="shared" si="642"/>
        <v>0</v>
      </c>
      <c r="B356" s="11" t="str">
        <f t="shared" si="643"/>
        <v xml:space="preserve">Oral &amp; Maxillofacial Surgery </v>
      </c>
      <c r="C356" s="402" t="str">
        <f t="shared" si="679"/>
        <v>Oral &amp; Maxillofacial Surgery</v>
      </c>
      <c r="D356" s="84" t="s">
        <v>100</v>
      </c>
      <c r="E356" s="21" t="s">
        <v>36</v>
      </c>
      <c r="F356" s="23"/>
      <c r="G356" s="24"/>
      <c r="H356" s="24"/>
      <c r="I356" s="25"/>
      <c r="J356" s="24"/>
      <c r="K356" s="24"/>
      <c r="L356" s="24"/>
      <c r="M356" s="24"/>
      <c r="N356" s="23"/>
      <c r="O356" s="24"/>
      <c r="P356" s="24"/>
      <c r="Q356" s="25"/>
      <c r="R356" s="201"/>
      <c r="S356" s="23"/>
      <c r="T356" s="24"/>
      <c r="U356" s="107"/>
    </row>
    <row r="357" spans="1:21" x14ac:dyDescent="0.2">
      <c r="A357" s="11">
        <f t="shared" si="642"/>
        <v>0</v>
      </c>
      <c r="B357" s="11" t="str">
        <f t="shared" si="643"/>
        <v>Oral &amp; Maxillofacial Surgery4</v>
      </c>
      <c r="C357" s="402" t="str">
        <f t="shared" si="679"/>
        <v>Oral &amp; Maxillofacial Surgery</v>
      </c>
      <c r="D357" s="86">
        <v>4</v>
      </c>
      <c r="E357" s="26" t="s">
        <v>15</v>
      </c>
      <c r="F357" s="27"/>
      <c r="G357" s="28"/>
      <c r="H357" s="28"/>
      <c r="I357" s="29"/>
      <c r="J357" s="365"/>
      <c r="K357" s="28"/>
      <c r="L357" s="28"/>
      <c r="M357" s="385"/>
      <c r="N357" s="27"/>
      <c r="O357" s="28"/>
      <c r="P357" s="28"/>
      <c r="Q357" s="29"/>
      <c r="R357" s="201"/>
      <c r="S357" s="181">
        <f>SUM(F357:I357)</f>
        <v>0</v>
      </c>
      <c r="T357" s="182">
        <f>SUM(J357:M357)</f>
        <v>0</v>
      </c>
      <c r="U357" s="183">
        <f>SUM(N357:Q357)</f>
        <v>0</v>
      </c>
    </row>
    <row r="358" spans="1:21" x14ac:dyDescent="0.2">
      <c r="A358" s="11">
        <f t="shared" si="642"/>
        <v>0</v>
      </c>
      <c r="B358" s="11" t="str">
        <f t="shared" si="643"/>
        <v>Oral &amp; Maxillofacial Surgery5</v>
      </c>
      <c r="C358" s="402" t="str">
        <f t="shared" si="679"/>
        <v>Oral &amp; Maxillofacial Surgery</v>
      </c>
      <c r="D358" s="87">
        <v>5</v>
      </c>
      <c r="E358" s="30" t="s">
        <v>14</v>
      </c>
      <c r="F358" s="31"/>
      <c r="G358" s="32"/>
      <c r="H358" s="32"/>
      <c r="I358" s="33"/>
      <c r="J358" s="366"/>
      <c r="K358" s="32"/>
      <c r="L358" s="32"/>
      <c r="M358" s="386"/>
      <c r="N358" s="31"/>
      <c r="O358" s="32"/>
      <c r="P358" s="32"/>
      <c r="Q358" s="33"/>
      <c r="R358" s="201"/>
      <c r="S358" s="166">
        <f t="shared" ref="S358" si="680">SUM(F358:I358)</f>
        <v>0</v>
      </c>
      <c r="T358" s="167">
        <f t="shared" ref="T358" si="681">SUM(J358:M358)</f>
        <v>0</v>
      </c>
      <c r="U358" s="168">
        <f t="shared" ref="U358" si="682">SUM(N358:Q358)</f>
        <v>0</v>
      </c>
    </row>
    <row r="359" spans="1:21" x14ac:dyDescent="0.2">
      <c r="A359" s="11">
        <f t="shared" si="642"/>
        <v>0</v>
      </c>
      <c r="B359" s="11" t="str">
        <f t="shared" si="643"/>
        <v>Oral &amp; Maxillofacial Surgery6</v>
      </c>
      <c r="C359" s="402" t="str">
        <f t="shared" si="679"/>
        <v>Oral &amp; Maxillofacial Surgery</v>
      </c>
      <c r="D359" s="84">
        <v>6</v>
      </c>
      <c r="E359" s="21" t="s">
        <v>18</v>
      </c>
      <c r="F359" s="62">
        <f>F357-F358</f>
        <v>0</v>
      </c>
      <c r="G359" s="63">
        <f t="shared" ref="G359" si="683">G357-G358</f>
        <v>0</v>
      </c>
      <c r="H359" s="63">
        <f t="shared" ref="H359" si="684">H357-H358</f>
        <v>0</v>
      </c>
      <c r="I359" s="64">
        <f t="shared" ref="I359" si="685">I357-I358</f>
        <v>0</v>
      </c>
      <c r="J359" s="361">
        <f t="shared" ref="J359" si="686">J357-J358</f>
        <v>0</v>
      </c>
      <c r="K359" s="63">
        <f t="shared" ref="K359" si="687">K357-K358</f>
        <v>0</v>
      </c>
      <c r="L359" s="63">
        <f t="shared" ref="L359" si="688">L357-L358</f>
        <v>0</v>
      </c>
      <c r="M359" s="381">
        <f t="shared" ref="M359" si="689">M357-M358</f>
        <v>0</v>
      </c>
      <c r="N359" s="62">
        <f t="shared" ref="N359" si="690">N357-N358</f>
        <v>0</v>
      </c>
      <c r="O359" s="63">
        <f t="shared" ref="O359" si="691">O357-O358</f>
        <v>0</v>
      </c>
      <c r="P359" s="63">
        <f t="shared" ref="P359" si="692">P357-P358</f>
        <v>0</v>
      </c>
      <c r="Q359" s="64">
        <f t="shared" ref="Q359" si="693">Q357-Q358</f>
        <v>0</v>
      </c>
      <c r="R359" s="203"/>
      <c r="S359" s="395">
        <f t="shared" ref="S359" si="694">S357-S358</f>
        <v>0</v>
      </c>
      <c r="T359" s="351">
        <f t="shared" ref="T359" si="695">T357-T358</f>
        <v>0</v>
      </c>
      <c r="U359" s="396">
        <f t="shared" ref="U359" si="696">U357-U358</f>
        <v>0</v>
      </c>
    </row>
    <row r="360" spans="1:21" x14ac:dyDescent="0.2">
      <c r="A360" s="11">
        <f t="shared" si="642"/>
        <v>0</v>
      </c>
      <c r="B360" s="11" t="str">
        <f t="shared" si="643"/>
        <v xml:space="preserve">Oral &amp; Maxillofacial Surgery </v>
      </c>
      <c r="C360" s="402" t="str">
        <f t="shared" si="679"/>
        <v>Oral &amp; Maxillofacial Surgery</v>
      </c>
      <c r="D360" s="88" t="s">
        <v>100</v>
      </c>
      <c r="E360" s="34"/>
      <c r="F360" s="35"/>
      <c r="G360" s="36"/>
      <c r="H360" s="36"/>
      <c r="I360" s="37"/>
      <c r="J360" s="39"/>
      <c r="K360" s="39"/>
      <c r="L360" s="39"/>
      <c r="M360" s="39"/>
      <c r="N360" s="38"/>
      <c r="O360" s="39"/>
      <c r="P360" s="39"/>
      <c r="Q360" s="40"/>
      <c r="R360" s="201"/>
      <c r="S360" s="38"/>
      <c r="T360" s="39"/>
      <c r="U360" s="108"/>
    </row>
    <row r="361" spans="1:21" x14ac:dyDescent="0.2">
      <c r="A361" s="11">
        <f t="shared" si="642"/>
        <v>0</v>
      </c>
      <c r="B361" s="11" t="str">
        <f t="shared" si="643"/>
        <v xml:space="preserve">Oral &amp; Maxillofacial Surgery </v>
      </c>
      <c r="C361" s="402" t="str">
        <f t="shared" si="679"/>
        <v>Oral &amp; Maxillofacial Surgery</v>
      </c>
      <c r="D361" s="84" t="s">
        <v>100</v>
      </c>
      <c r="E361" s="21" t="s">
        <v>32</v>
      </c>
      <c r="F361" s="23"/>
      <c r="G361" s="24"/>
      <c r="H361" s="24"/>
      <c r="I361" s="25"/>
      <c r="J361" s="24"/>
      <c r="K361" s="24"/>
      <c r="L361" s="24"/>
      <c r="M361" s="24"/>
      <c r="N361" s="23"/>
      <c r="O361" s="24"/>
      <c r="P361" s="24"/>
      <c r="Q361" s="25"/>
      <c r="R361" s="201"/>
      <c r="S361" s="23"/>
      <c r="T361" s="24"/>
      <c r="U361" s="107"/>
    </row>
    <row r="362" spans="1:21" x14ac:dyDescent="0.2">
      <c r="A362" s="11">
        <f t="shared" si="642"/>
        <v>0</v>
      </c>
      <c r="B362" s="11" t="str">
        <f t="shared" si="643"/>
        <v>Oral &amp; Maxillofacial Surgery7</v>
      </c>
      <c r="C362" s="402" t="str">
        <f t="shared" si="679"/>
        <v>Oral &amp; Maxillofacial Surgery</v>
      </c>
      <c r="D362" s="86">
        <v>7</v>
      </c>
      <c r="E362" s="26" t="s">
        <v>49</v>
      </c>
      <c r="F362" s="27"/>
      <c r="G362" s="28"/>
      <c r="H362" s="28"/>
      <c r="I362" s="29"/>
      <c r="J362" s="365"/>
      <c r="K362" s="28"/>
      <c r="L362" s="28"/>
      <c r="M362" s="385"/>
      <c r="N362" s="27"/>
      <c r="O362" s="28"/>
      <c r="P362" s="28"/>
      <c r="Q362" s="29"/>
      <c r="R362" s="206"/>
      <c r="S362" s="156">
        <f>SUM(F362:I362)</f>
        <v>0</v>
      </c>
      <c r="T362" s="157">
        <f>SUM(J362:M362)</f>
        <v>0</v>
      </c>
      <c r="U362" s="160">
        <f>SUM(N362:Q362)</f>
        <v>0</v>
      </c>
    </row>
    <row r="363" spans="1:21" x14ac:dyDescent="0.2">
      <c r="A363" s="11">
        <f t="shared" si="642"/>
        <v>0</v>
      </c>
      <c r="B363" s="11" t="str">
        <f t="shared" si="643"/>
        <v>Oral &amp; Maxillofacial Surgery8</v>
      </c>
      <c r="C363" s="402" t="str">
        <f t="shared" si="679"/>
        <v>Oral &amp; Maxillofacial Surgery</v>
      </c>
      <c r="D363" s="86">
        <v>8</v>
      </c>
      <c r="E363" s="30" t="s">
        <v>56</v>
      </c>
      <c r="F363" s="31"/>
      <c r="G363" s="32"/>
      <c r="H363" s="32"/>
      <c r="I363" s="33"/>
      <c r="J363" s="366"/>
      <c r="K363" s="32"/>
      <c r="L363" s="32"/>
      <c r="M363" s="386"/>
      <c r="N363" s="31"/>
      <c r="O363" s="32"/>
      <c r="P363" s="32"/>
      <c r="Q363" s="33"/>
      <c r="R363" s="206"/>
      <c r="S363" s="162">
        <f t="shared" ref="S363:S364" si="697">SUM(F363:I363)</f>
        <v>0</v>
      </c>
      <c r="T363" s="163">
        <f t="shared" ref="T363:T364" si="698">SUM(J363:M363)</f>
        <v>0</v>
      </c>
      <c r="U363" s="165">
        <f t="shared" ref="U363:U364" si="699">SUM(N363:Q363)</f>
        <v>0</v>
      </c>
    </row>
    <row r="364" spans="1:21" x14ac:dyDescent="0.2">
      <c r="A364" s="11">
        <f t="shared" si="642"/>
        <v>0</v>
      </c>
      <c r="B364" s="11" t="str">
        <f t="shared" si="643"/>
        <v>Oral &amp; Maxillofacial Surgery9</v>
      </c>
      <c r="C364" s="402" t="str">
        <f t="shared" si="679"/>
        <v>Oral &amp; Maxillofacial Surgery</v>
      </c>
      <c r="D364" s="84">
        <v>9</v>
      </c>
      <c r="E364" s="21" t="s">
        <v>35</v>
      </c>
      <c r="F364" s="62">
        <f t="shared" ref="F364:Q364" si="700">SUM(F362:F363)</f>
        <v>0</v>
      </c>
      <c r="G364" s="63">
        <f t="shared" si="700"/>
        <v>0</v>
      </c>
      <c r="H364" s="63">
        <f t="shared" si="700"/>
        <v>0</v>
      </c>
      <c r="I364" s="64">
        <f t="shared" si="700"/>
        <v>0</v>
      </c>
      <c r="J364" s="361">
        <f t="shared" si="700"/>
        <v>0</v>
      </c>
      <c r="K364" s="63">
        <f t="shared" si="700"/>
        <v>0</v>
      </c>
      <c r="L364" s="63">
        <f t="shared" si="700"/>
        <v>0</v>
      </c>
      <c r="M364" s="381">
        <f t="shared" si="700"/>
        <v>0</v>
      </c>
      <c r="N364" s="62">
        <f t="shared" si="700"/>
        <v>0</v>
      </c>
      <c r="O364" s="63">
        <f t="shared" si="700"/>
        <v>0</v>
      </c>
      <c r="P364" s="63">
        <f t="shared" si="700"/>
        <v>0</v>
      </c>
      <c r="Q364" s="64">
        <f t="shared" si="700"/>
        <v>0</v>
      </c>
      <c r="R364" s="203"/>
      <c r="S364" s="62">
        <f t="shared" si="697"/>
        <v>0</v>
      </c>
      <c r="T364" s="63">
        <f t="shared" si="698"/>
        <v>0</v>
      </c>
      <c r="U364" s="103">
        <f t="shared" si="699"/>
        <v>0</v>
      </c>
    </row>
    <row r="365" spans="1:21" x14ac:dyDescent="0.2">
      <c r="A365" s="11">
        <f t="shared" si="642"/>
        <v>0</v>
      </c>
      <c r="B365" s="11" t="str">
        <f t="shared" si="643"/>
        <v xml:space="preserve">Oral &amp; Maxillofacial Surgery </v>
      </c>
      <c r="C365" s="402" t="str">
        <f t="shared" si="679"/>
        <v>Oral &amp; Maxillofacial Surgery</v>
      </c>
      <c r="D365" s="89" t="s">
        <v>100</v>
      </c>
      <c r="E365" s="43"/>
      <c r="F365" s="38"/>
      <c r="G365" s="39"/>
      <c r="H365" s="39"/>
      <c r="I365" s="40"/>
      <c r="J365" s="39"/>
      <c r="K365" s="39"/>
      <c r="L365" s="39"/>
      <c r="M365" s="39"/>
      <c r="N365" s="38"/>
      <c r="O365" s="39"/>
      <c r="P365" s="39"/>
      <c r="Q365" s="40"/>
      <c r="R365" s="206"/>
      <c r="S365" s="38"/>
      <c r="T365" s="39"/>
      <c r="U365" s="108"/>
    </row>
    <row r="366" spans="1:21" x14ac:dyDescent="0.2">
      <c r="A366" s="11">
        <f t="shared" si="642"/>
        <v>0</v>
      </c>
      <c r="B366" s="11" t="str">
        <f t="shared" si="643"/>
        <v xml:space="preserve">Oral &amp; Maxillofacial Surgery </v>
      </c>
      <c r="C366" s="402" t="str">
        <f t="shared" si="679"/>
        <v>Oral &amp; Maxillofacial Surgery</v>
      </c>
      <c r="D366" s="84" t="s">
        <v>100</v>
      </c>
      <c r="E366" s="21" t="s">
        <v>27</v>
      </c>
      <c r="F366" s="23"/>
      <c r="G366" s="24"/>
      <c r="H366" s="24"/>
      <c r="I366" s="25"/>
      <c r="J366" s="24"/>
      <c r="K366" s="24"/>
      <c r="L366" s="24"/>
      <c r="M366" s="24"/>
      <c r="N366" s="23"/>
      <c r="O366" s="24"/>
      <c r="P366" s="24"/>
      <c r="Q366" s="25"/>
      <c r="R366" s="206"/>
      <c r="S366" s="23"/>
      <c r="T366" s="24"/>
      <c r="U366" s="107"/>
    </row>
    <row r="367" spans="1:21" x14ac:dyDescent="0.2">
      <c r="A367" s="11">
        <f t="shared" si="642"/>
        <v>0</v>
      </c>
      <c r="B367" s="11" t="str">
        <f t="shared" si="643"/>
        <v>Oral &amp; Maxillofacial Surgery10</v>
      </c>
      <c r="C367" s="402" t="str">
        <f t="shared" si="679"/>
        <v>Oral &amp; Maxillofacial Surgery</v>
      </c>
      <c r="D367" s="154">
        <v>10</v>
      </c>
      <c r="E367" s="155" t="s">
        <v>133</v>
      </c>
      <c r="F367" s="156">
        <f>F359-F362</f>
        <v>0</v>
      </c>
      <c r="G367" s="157">
        <f t="shared" ref="G367:Q367" si="701">G359-G362</f>
        <v>0</v>
      </c>
      <c r="H367" s="157">
        <f t="shared" si="701"/>
        <v>0</v>
      </c>
      <c r="I367" s="158">
        <f t="shared" si="701"/>
        <v>0</v>
      </c>
      <c r="J367" s="352">
        <f t="shared" si="701"/>
        <v>0</v>
      </c>
      <c r="K367" s="157">
        <f t="shared" si="701"/>
        <v>0</v>
      </c>
      <c r="L367" s="157">
        <f t="shared" si="701"/>
        <v>0</v>
      </c>
      <c r="M367" s="380">
        <f t="shared" si="701"/>
        <v>0</v>
      </c>
      <c r="N367" s="156">
        <f t="shared" si="701"/>
        <v>0</v>
      </c>
      <c r="O367" s="157">
        <f t="shared" si="701"/>
        <v>0</v>
      </c>
      <c r="P367" s="157">
        <f t="shared" si="701"/>
        <v>0</v>
      </c>
      <c r="Q367" s="158">
        <f t="shared" si="701"/>
        <v>0</v>
      </c>
      <c r="R367" s="204"/>
      <c r="S367" s="353">
        <f t="shared" ref="S367:U367" si="702">S359-S362</f>
        <v>0</v>
      </c>
      <c r="T367" s="352">
        <f t="shared" si="702"/>
        <v>0</v>
      </c>
      <c r="U367" s="160">
        <f t="shared" si="702"/>
        <v>0</v>
      </c>
    </row>
    <row r="368" spans="1:21" x14ac:dyDescent="0.2">
      <c r="A368" s="11">
        <f t="shared" si="642"/>
        <v>0</v>
      </c>
      <c r="B368" s="11" t="str">
        <f t="shared" si="643"/>
        <v>Oral &amp; Maxillofacial Surgery11</v>
      </c>
      <c r="C368" s="402" t="str">
        <f t="shared" si="679"/>
        <v>Oral &amp; Maxillofacial Surgery</v>
      </c>
      <c r="D368" s="154">
        <v>11</v>
      </c>
      <c r="E368" s="155" t="s">
        <v>134</v>
      </c>
      <c r="F368" s="162">
        <f t="shared" ref="F368:U368" si="703">F359-F364</f>
        <v>0</v>
      </c>
      <c r="G368" s="163">
        <f t="shared" si="703"/>
        <v>0</v>
      </c>
      <c r="H368" s="163">
        <f t="shared" si="703"/>
        <v>0</v>
      </c>
      <c r="I368" s="164">
        <f t="shared" si="703"/>
        <v>0</v>
      </c>
      <c r="J368" s="362">
        <f t="shared" si="703"/>
        <v>0</v>
      </c>
      <c r="K368" s="163">
        <f t="shared" si="703"/>
        <v>0</v>
      </c>
      <c r="L368" s="163">
        <f t="shared" si="703"/>
        <v>0</v>
      </c>
      <c r="M368" s="382">
        <f t="shared" si="703"/>
        <v>0</v>
      </c>
      <c r="N368" s="162">
        <f t="shared" si="703"/>
        <v>0</v>
      </c>
      <c r="O368" s="163">
        <f t="shared" si="703"/>
        <v>0</v>
      </c>
      <c r="P368" s="163">
        <f t="shared" si="703"/>
        <v>0</v>
      </c>
      <c r="Q368" s="164">
        <f t="shared" si="703"/>
        <v>0</v>
      </c>
      <c r="R368" s="204">
        <f t="shared" si="703"/>
        <v>0</v>
      </c>
      <c r="S368" s="156">
        <f t="shared" si="703"/>
        <v>0</v>
      </c>
      <c r="T368" s="163">
        <f t="shared" si="703"/>
        <v>0</v>
      </c>
      <c r="U368" s="165">
        <f t="shared" si="703"/>
        <v>0</v>
      </c>
    </row>
    <row r="369" spans="1:21" x14ac:dyDescent="0.2">
      <c r="A369" s="11">
        <f t="shared" si="642"/>
        <v>0</v>
      </c>
      <c r="B369" s="11" t="str">
        <f t="shared" si="643"/>
        <v>Oral &amp; Maxillofacial Surgery12</v>
      </c>
      <c r="C369" s="402" t="str">
        <f t="shared" si="679"/>
        <v>Oral &amp; Maxillofacial Surgery</v>
      </c>
      <c r="D369" s="154">
        <v>12</v>
      </c>
      <c r="E369" s="161" t="s">
        <v>30</v>
      </c>
      <c r="F369" s="173">
        <f>F354+F368</f>
        <v>0</v>
      </c>
      <c r="G369" s="167">
        <f>F369+G368</f>
        <v>0</v>
      </c>
      <c r="H369" s="167">
        <f t="shared" ref="H369" si="704">G369+H368</f>
        <v>0</v>
      </c>
      <c r="I369" s="169">
        <f t="shared" ref="I369" si="705">H369+I368</f>
        <v>0</v>
      </c>
      <c r="J369" s="363">
        <f t="shared" ref="J369" si="706">I369+J368</f>
        <v>0</v>
      </c>
      <c r="K369" s="167">
        <f t="shared" ref="K369" si="707">J369+K368</f>
        <v>0</v>
      </c>
      <c r="L369" s="167">
        <f t="shared" ref="L369" si="708">K369+L368</f>
        <v>0</v>
      </c>
      <c r="M369" s="383">
        <f t="shared" ref="M369" si="709">L369+M368</f>
        <v>0</v>
      </c>
      <c r="N369" s="166">
        <f t="shared" ref="N369" si="710">M369+N368</f>
        <v>0</v>
      </c>
      <c r="O369" s="167">
        <f t="shared" ref="O369" si="711">N369+O368</f>
        <v>0</v>
      </c>
      <c r="P369" s="167">
        <f t="shared" ref="P369" si="712">O369+P368</f>
        <v>0</v>
      </c>
      <c r="Q369" s="169">
        <f t="shared" ref="Q369" si="713">P369+Q368</f>
        <v>0</v>
      </c>
      <c r="R369" s="204"/>
      <c r="S369" s="166">
        <f>I369</f>
        <v>0</v>
      </c>
      <c r="T369" s="167">
        <f>M369</f>
        <v>0</v>
      </c>
      <c r="U369" s="168">
        <f>Q369</f>
        <v>0</v>
      </c>
    </row>
    <row r="370" spans="1:21" x14ac:dyDescent="0.2">
      <c r="A370" s="11">
        <f t="shared" si="642"/>
        <v>0</v>
      </c>
      <c r="B370" s="11" t="str">
        <f t="shared" si="643"/>
        <v>Oral &amp; Maxillofacial Surgery13</v>
      </c>
      <c r="C370" s="402" t="str">
        <f t="shared" si="679"/>
        <v>Oral &amp; Maxillofacial Surgery</v>
      </c>
      <c r="D370" s="154">
        <v>13</v>
      </c>
      <c r="E370" s="155" t="s">
        <v>28</v>
      </c>
      <c r="F370" s="166" t="e">
        <f>F369/(F364/13)</f>
        <v>#DIV/0!</v>
      </c>
      <c r="G370" s="167" t="e">
        <f t="shared" ref="G370" si="714">G369/(G364/13)</f>
        <v>#DIV/0!</v>
      </c>
      <c r="H370" s="167" t="e">
        <f t="shared" ref="H370" si="715">H369/(H364/13)</f>
        <v>#DIV/0!</v>
      </c>
      <c r="I370" s="169" t="e">
        <f t="shared" ref="I370" si="716">I369/(I364/13)</f>
        <v>#DIV/0!</v>
      </c>
      <c r="J370" s="363" t="e">
        <f t="shared" ref="J370" si="717">J369/(J364/13)</f>
        <v>#DIV/0!</v>
      </c>
      <c r="K370" s="167" t="e">
        <f t="shared" ref="K370" si="718">K369/(K364/13)</f>
        <v>#DIV/0!</v>
      </c>
      <c r="L370" s="167" t="e">
        <f t="shared" ref="L370" si="719">L369/(L364/13)</f>
        <v>#DIV/0!</v>
      </c>
      <c r="M370" s="383" t="e">
        <f t="shared" ref="M370" si="720">M369/(M364/13)</f>
        <v>#DIV/0!</v>
      </c>
      <c r="N370" s="166" t="e">
        <f t="shared" ref="N370" si="721">N369/(N364/13)</f>
        <v>#DIV/0!</v>
      </c>
      <c r="O370" s="167" t="e">
        <f t="shared" ref="O370" si="722">O369/(O364/13)</f>
        <v>#DIV/0!</v>
      </c>
      <c r="P370" s="167" t="e">
        <f t="shared" ref="P370" si="723">P369/(P364/13)</f>
        <v>#DIV/0!</v>
      </c>
      <c r="Q370" s="169" t="e">
        <f t="shared" ref="Q370" si="724">Q369/(Q364/13)</f>
        <v>#DIV/0!</v>
      </c>
      <c r="R370" s="204"/>
      <c r="S370" s="166" t="e">
        <f t="shared" ref="S370" si="725">I370</f>
        <v>#DIV/0!</v>
      </c>
      <c r="T370" s="167" t="e">
        <f t="shared" ref="T370" si="726">M370</f>
        <v>#DIV/0!</v>
      </c>
      <c r="U370" s="168" t="e">
        <f t="shared" ref="U370" si="727">Q370</f>
        <v>#DIV/0!</v>
      </c>
    </row>
    <row r="371" spans="1:21" x14ac:dyDescent="0.2">
      <c r="A371" s="11">
        <f t="shared" si="642"/>
        <v>0</v>
      </c>
      <c r="B371" s="11" t="str">
        <f t="shared" si="643"/>
        <v>Oral &amp; Maxillofacial Surgery14</v>
      </c>
      <c r="C371" s="402" t="str">
        <f t="shared" si="679"/>
        <v>Oral &amp; Maxillofacial Surgery</v>
      </c>
      <c r="D371" s="86">
        <v>14</v>
      </c>
      <c r="E371" s="45" t="s">
        <v>33</v>
      </c>
      <c r="F371" s="48"/>
      <c r="G371" s="46"/>
      <c r="H371" s="46"/>
      <c r="I371" s="47"/>
      <c r="J371" s="367"/>
      <c r="K371" s="46"/>
      <c r="L371" s="46"/>
      <c r="M371" s="387"/>
      <c r="N371" s="48"/>
      <c r="O371" s="46"/>
      <c r="P371" s="46"/>
      <c r="Q371" s="47"/>
      <c r="R371" s="206"/>
      <c r="S371" s="166">
        <f>I371</f>
        <v>0</v>
      </c>
      <c r="T371" s="167">
        <f>M371</f>
        <v>0</v>
      </c>
      <c r="U371" s="168">
        <f>Q371</f>
        <v>0</v>
      </c>
    </row>
    <row r="372" spans="1:21" x14ac:dyDescent="0.2">
      <c r="A372" s="11">
        <f t="shared" si="642"/>
        <v>0</v>
      </c>
      <c r="B372" s="11" t="str">
        <f t="shared" si="643"/>
        <v>Oral &amp; Maxillofacial Surgery15</v>
      </c>
      <c r="C372" s="402" t="str">
        <f t="shared" si="679"/>
        <v>Oral &amp; Maxillofacial Surgery</v>
      </c>
      <c r="D372" s="154">
        <v>15</v>
      </c>
      <c r="E372" s="155" t="s">
        <v>275</v>
      </c>
      <c r="F372" s="373" t="e">
        <f>VLOOKUP(CONCATENATE($A372,$C372),'[1]NOP Board spclty milstns MNTH'!$D$2:$AJ$386,F$9,FALSE)</f>
        <v>#N/A</v>
      </c>
      <c r="G372" s="346" t="e">
        <f>VLOOKUP(CONCATENATE($A372,$C372),'[1]NOP Board spclty milstns MNTH'!$D$2:$AJ$386,G$9,FALSE)</f>
        <v>#N/A</v>
      </c>
      <c r="H372" s="347" t="e">
        <f>VLOOKUP(CONCATENATE($A372,$C372),'[1]NOP Board spclty milstns MNTH'!$D$2:$AJ$386,H$9,FALSE)</f>
        <v>#N/A</v>
      </c>
      <c r="I372" s="374" t="e">
        <f>VLOOKUP(CONCATENATE($A372,$C372),'[1]NOP Board spclty milstns MNTH'!$D$2:$AJ$386,I$9,FALSE)</f>
        <v>#N/A</v>
      </c>
      <c r="J372" s="348" t="e">
        <f>VLOOKUP(CONCATENATE($A372,$C372),'[1]NOP Board spclty milstns MNTH'!$D$2:$AJ$386,J$9,FALSE)</f>
        <v>#N/A</v>
      </c>
      <c r="K372" s="349" t="e">
        <f>VLOOKUP(CONCATENATE($A372,$C372),'[1]NOP Board spclty milstns MNTH'!$D$2:$AJ$386,K$9,FALSE)</f>
        <v>#N/A</v>
      </c>
      <c r="L372" s="346" t="e">
        <f>VLOOKUP(CONCATENATE($A372,$C372),'[1]NOP Board spclty milstns MNTH'!$D$2:$AJ$386,L$9,FALSE)</f>
        <v>#N/A</v>
      </c>
      <c r="M372" s="348" t="e">
        <f>VLOOKUP(CONCATENATE($A372,$C372),'[1]NOP Board spclty milstns MNTH'!$D$2:$AJ$386,M$9,FALSE)</f>
        <v>#N/A</v>
      </c>
      <c r="N372" s="405" t="s">
        <v>16</v>
      </c>
      <c r="O372" s="406" t="s">
        <v>16</v>
      </c>
      <c r="P372" s="407" t="s">
        <v>16</v>
      </c>
      <c r="Q372" s="408" t="s">
        <v>16</v>
      </c>
      <c r="R372" s="206"/>
      <c r="S372" s="166" t="e">
        <f>I372</f>
        <v>#N/A</v>
      </c>
      <c r="T372" s="167" t="e">
        <f>M372</f>
        <v>#N/A</v>
      </c>
      <c r="U372" s="168" t="str">
        <f>Q372</f>
        <v>-</v>
      </c>
    </row>
    <row r="373" spans="1:21" x14ac:dyDescent="0.2">
      <c r="A373" s="11">
        <f t="shared" si="642"/>
        <v>0</v>
      </c>
      <c r="B373" s="11" t="str">
        <f t="shared" si="643"/>
        <v>Oral &amp; Maxillofacial Surgery16</v>
      </c>
      <c r="C373" s="402" t="str">
        <f t="shared" si="679"/>
        <v>Oral &amp; Maxillofacial Surgery</v>
      </c>
      <c r="D373" s="85">
        <v>16</v>
      </c>
      <c r="E373" s="14" t="s">
        <v>34</v>
      </c>
      <c r="F373" s="376"/>
      <c r="G373" s="350"/>
      <c r="H373" s="350"/>
      <c r="I373" s="377"/>
      <c r="J373" s="368"/>
      <c r="K373" s="350"/>
      <c r="L373" s="350"/>
      <c r="M373" s="388"/>
      <c r="N373" s="376"/>
      <c r="O373" s="350"/>
      <c r="P373" s="350"/>
      <c r="Q373" s="377"/>
      <c r="R373" s="206"/>
      <c r="S373" s="162"/>
      <c r="T373" s="163"/>
      <c r="U373" s="165"/>
    </row>
    <row r="374" spans="1:21" x14ac:dyDescent="0.2">
      <c r="A374" s="11">
        <f t="shared" si="642"/>
        <v>0</v>
      </c>
      <c r="B374" s="11" t="str">
        <f t="shared" si="643"/>
        <v xml:space="preserve">Oral &amp; Maxillofacial Surgery </v>
      </c>
      <c r="C374" s="402" t="str">
        <f t="shared" si="679"/>
        <v>Oral &amp; Maxillofacial Surgery</v>
      </c>
      <c r="D374" s="84" t="s">
        <v>100</v>
      </c>
      <c r="E374" s="21" t="s">
        <v>57</v>
      </c>
      <c r="F374" s="23"/>
      <c r="G374" s="24"/>
      <c r="H374" s="24"/>
      <c r="I374" s="25"/>
      <c r="J374" s="24"/>
      <c r="K374" s="24"/>
      <c r="L374" s="24"/>
      <c r="M374" s="24"/>
      <c r="N374" s="23"/>
      <c r="O374" s="24"/>
      <c r="P374" s="24"/>
      <c r="Q374" s="25"/>
      <c r="R374" s="201"/>
      <c r="S374" s="23"/>
      <c r="T374" s="24"/>
      <c r="U374" s="107"/>
    </row>
    <row r="375" spans="1:21" x14ac:dyDescent="0.2">
      <c r="A375" s="11">
        <f t="shared" si="642"/>
        <v>0</v>
      </c>
      <c r="B375" s="11" t="str">
        <f t="shared" si="643"/>
        <v>Oral &amp; Maxillofacial Surgery17</v>
      </c>
      <c r="C375" s="402" t="str">
        <f t="shared" si="679"/>
        <v>Oral &amp; Maxillofacial Surgery</v>
      </c>
      <c r="D375" s="345">
        <v>17</v>
      </c>
      <c r="E375" s="44" t="s">
        <v>29</v>
      </c>
      <c r="F375" s="49">
        <v>0</v>
      </c>
      <c r="G375" s="50">
        <v>0</v>
      </c>
      <c r="H375" s="50">
        <v>0</v>
      </c>
      <c r="I375" s="51">
        <v>0</v>
      </c>
      <c r="J375" s="369">
        <v>0</v>
      </c>
      <c r="K375" s="50">
        <v>0</v>
      </c>
      <c r="L375" s="50">
        <v>0</v>
      </c>
      <c r="M375" s="389">
        <v>0</v>
      </c>
      <c r="N375" s="49">
        <v>0</v>
      </c>
      <c r="O375" s="50">
        <v>0</v>
      </c>
      <c r="P375" s="50">
        <v>0</v>
      </c>
      <c r="Q375" s="51">
        <v>0</v>
      </c>
      <c r="R375" s="201"/>
      <c r="S375" s="27"/>
      <c r="T375" s="28"/>
      <c r="U375" s="116"/>
    </row>
    <row r="376" spans="1:21" ht="13.5" thickBot="1" x14ac:dyDescent="0.25">
      <c r="A376" s="11">
        <f t="shared" si="642"/>
        <v>0</v>
      </c>
      <c r="B376" s="11" t="str">
        <f t="shared" si="643"/>
        <v>Oral &amp; Maxillofacial Surgery18</v>
      </c>
      <c r="C376" s="402" t="str">
        <f t="shared" si="679"/>
        <v>Oral &amp; Maxillofacial Surgery</v>
      </c>
      <c r="D376" s="170">
        <v>18</v>
      </c>
      <c r="E376" s="171" t="s">
        <v>37</v>
      </c>
      <c r="F376" s="166">
        <f t="shared" ref="F376:Q376" si="728">F375*F364</f>
        <v>0</v>
      </c>
      <c r="G376" s="167">
        <f t="shared" si="728"/>
        <v>0</v>
      </c>
      <c r="H376" s="167">
        <f t="shared" si="728"/>
        <v>0</v>
      </c>
      <c r="I376" s="169">
        <f t="shared" si="728"/>
        <v>0</v>
      </c>
      <c r="J376" s="363">
        <f t="shared" si="728"/>
        <v>0</v>
      </c>
      <c r="K376" s="167">
        <f t="shared" si="728"/>
        <v>0</v>
      </c>
      <c r="L376" s="167">
        <f t="shared" si="728"/>
        <v>0</v>
      </c>
      <c r="M376" s="383">
        <f t="shared" si="728"/>
        <v>0</v>
      </c>
      <c r="N376" s="166">
        <f t="shared" si="728"/>
        <v>0</v>
      </c>
      <c r="O376" s="167">
        <f t="shared" si="728"/>
        <v>0</v>
      </c>
      <c r="P376" s="167">
        <f t="shared" si="728"/>
        <v>0</v>
      </c>
      <c r="Q376" s="169">
        <f t="shared" si="728"/>
        <v>0</v>
      </c>
      <c r="R376" s="203"/>
      <c r="S376" s="166">
        <f t="shared" ref="S376" si="729">SUM(F376:I376)</f>
        <v>0</v>
      </c>
      <c r="T376" s="167">
        <f t="shared" ref="T376" si="730">SUM(J376:M376)</f>
        <v>0</v>
      </c>
      <c r="U376" s="168">
        <f t="shared" ref="U376" si="731">SUM(N376:Q376)</f>
        <v>0</v>
      </c>
    </row>
    <row r="377" spans="1:21" ht="18.75" thickBot="1" x14ac:dyDescent="0.3">
      <c r="A377" s="11">
        <f t="shared" si="642"/>
        <v>0</v>
      </c>
      <c r="B377" s="11" t="str">
        <f t="shared" si="643"/>
        <v>Other SpecialtiesOther Specialties</v>
      </c>
      <c r="C377" s="401" t="str">
        <f>D377</f>
        <v>Other Specialties</v>
      </c>
      <c r="D377" s="68" t="s">
        <v>276</v>
      </c>
      <c r="E377" s="80"/>
      <c r="F377" s="375"/>
      <c r="G377" s="81"/>
      <c r="H377" s="81"/>
      <c r="I377" s="372"/>
      <c r="J377" s="81"/>
      <c r="K377" s="81"/>
      <c r="L377" s="81"/>
      <c r="M377" s="81"/>
      <c r="N377" s="391"/>
      <c r="O377" s="69"/>
      <c r="P377" s="69"/>
      <c r="Q377" s="392"/>
      <c r="R377" s="69"/>
      <c r="S377" s="391"/>
      <c r="T377" s="69"/>
      <c r="U377" s="82"/>
    </row>
    <row r="378" spans="1:21" x14ac:dyDescent="0.2">
      <c r="A378" s="11">
        <f t="shared" si="642"/>
        <v>0</v>
      </c>
      <c r="B378" s="11" t="str">
        <f t="shared" si="643"/>
        <v>Other Specialties1</v>
      </c>
      <c r="C378" s="402" t="str">
        <f>C377</f>
        <v>Other Specialties</v>
      </c>
      <c r="D378" s="84">
        <v>1</v>
      </c>
      <c r="E378" s="21" t="s">
        <v>55</v>
      </c>
      <c r="F378" s="198">
        <v>0</v>
      </c>
      <c r="G378" s="20"/>
      <c r="H378" s="20"/>
      <c r="I378" s="120"/>
      <c r="J378" s="13"/>
      <c r="K378" s="13"/>
      <c r="L378" s="13"/>
      <c r="M378" s="13"/>
      <c r="N378" s="128"/>
      <c r="O378" s="13"/>
      <c r="P378" s="13"/>
      <c r="Q378" s="129"/>
      <c r="R378" s="201"/>
      <c r="S378" s="119"/>
      <c r="T378" s="20"/>
      <c r="U378" s="121"/>
    </row>
    <row r="379" spans="1:21" x14ac:dyDescent="0.2">
      <c r="A379" s="11">
        <f t="shared" si="642"/>
        <v>0</v>
      </c>
      <c r="B379" s="11" t="str">
        <f t="shared" si="643"/>
        <v>Other Specialties2</v>
      </c>
      <c r="C379" s="402" t="str">
        <f t="shared" ref="C379:C402" si="732">C378</f>
        <v>Other Specialties</v>
      </c>
      <c r="D379" s="84">
        <v>2</v>
      </c>
      <c r="E379" s="21" t="s">
        <v>117</v>
      </c>
      <c r="F379" s="198">
        <v>0</v>
      </c>
      <c r="G379" s="20"/>
      <c r="H379" s="20"/>
      <c r="I379" s="120"/>
      <c r="J379" s="20"/>
      <c r="K379" s="20"/>
      <c r="L379" s="20"/>
      <c r="M379" s="20"/>
      <c r="N379" s="119"/>
      <c r="O379" s="20"/>
      <c r="P379" s="20"/>
      <c r="Q379" s="120"/>
      <c r="R379" s="201"/>
      <c r="S379" s="119"/>
      <c r="T379" s="20"/>
      <c r="U379" s="121"/>
    </row>
    <row r="380" spans="1:21" x14ac:dyDescent="0.2">
      <c r="A380" s="11">
        <f t="shared" si="642"/>
        <v>0</v>
      </c>
      <c r="B380" s="11" t="str">
        <f t="shared" si="643"/>
        <v>Other Specialties3</v>
      </c>
      <c r="C380" s="402" t="str">
        <f t="shared" si="732"/>
        <v>Other Specialties</v>
      </c>
      <c r="D380" s="84">
        <v>3</v>
      </c>
      <c r="E380" s="21" t="s">
        <v>118</v>
      </c>
      <c r="F380" s="198">
        <v>0</v>
      </c>
      <c r="G380" s="20"/>
      <c r="H380" s="20"/>
      <c r="I380" s="120"/>
      <c r="J380" s="20"/>
      <c r="K380" s="20"/>
      <c r="L380" s="20"/>
      <c r="M380" s="20"/>
      <c r="N380" s="119"/>
      <c r="O380" s="20"/>
      <c r="P380" s="20"/>
      <c r="Q380" s="120"/>
      <c r="R380" s="201"/>
      <c r="S380" s="119"/>
      <c r="T380" s="20"/>
      <c r="U380" s="121"/>
    </row>
    <row r="381" spans="1:21" x14ac:dyDescent="0.2">
      <c r="A381" s="11">
        <f t="shared" si="642"/>
        <v>0</v>
      </c>
      <c r="B381" s="11" t="str">
        <f t="shared" si="643"/>
        <v xml:space="preserve">Other Specialties </v>
      </c>
      <c r="C381" s="402" t="str">
        <f t="shared" si="732"/>
        <v>Other Specialties</v>
      </c>
      <c r="D381" s="88" t="s">
        <v>100</v>
      </c>
      <c r="E381" s="34"/>
      <c r="F381" s="119"/>
      <c r="G381" s="20"/>
      <c r="H381" s="20"/>
      <c r="I381" s="120"/>
      <c r="J381" s="52"/>
      <c r="K381" s="52"/>
      <c r="L381" s="52"/>
      <c r="M381" s="52"/>
      <c r="N381" s="130"/>
      <c r="O381" s="52"/>
      <c r="P381" s="52"/>
      <c r="Q381" s="131"/>
      <c r="R381" s="201"/>
      <c r="S381" s="119"/>
      <c r="T381" s="20"/>
      <c r="U381" s="121"/>
    </row>
    <row r="382" spans="1:21" x14ac:dyDescent="0.2">
      <c r="A382" s="11">
        <f t="shared" si="642"/>
        <v>0</v>
      </c>
      <c r="B382" s="11" t="str">
        <f t="shared" si="643"/>
        <v xml:space="preserve">Other Specialties </v>
      </c>
      <c r="C382" s="402" t="str">
        <f t="shared" si="732"/>
        <v>Other Specialties</v>
      </c>
      <c r="D382" s="84" t="s">
        <v>100</v>
      </c>
      <c r="E382" s="21" t="s">
        <v>36</v>
      </c>
      <c r="F382" s="23"/>
      <c r="G382" s="24"/>
      <c r="H382" s="24"/>
      <c r="I382" s="25"/>
      <c r="J382" s="24"/>
      <c r="K382" s="24"/>
      <c r="L382" s="24"/>
      <c r="M382" s="24"/>
      <c r="N382" s="23"/>
      <c r="O382" s="24"/>
      <c r="P382" s="24"/>
      <c r="Q382" s="25"/>
      <c r="R382" s="201"/>
      <c r="S382" s="23"/>
      <c r="T382" s="24"/>
      <c r="U382" s="107"/>
    </row>
    <row r="383" spans="1:21" x14ac:dyDescent="0.2">
      <c r="A383" s="11">
        <f t="shared" si="642"/>
        <v>0</v>
      </c>
      <c r="B383" s="11" t="str">
        <f t="shared" si="643"/>
        <v>Other Specialties4</v>
      </c>
      <c r="C383" s="402" t="str">
        <f t="shared" si="732"/>
        <v>Other Specialties</v>
      </c>
      <c r="D383" s="86">
        <v>4</v>
      </c>
      <c r="E383" s="26" t="s">
        <v>15</v>
      </c>
      <c r="F383" s="27"/>
      <c r="G383" s="28"/>
      <c r="H383" s="28"/>
      <c r="I383" s="29"/>
      <c r="J383" s="365"/>
      <c r="K383" s="28"/>
      <c r="L383" s="28"/>
      <c r="M383" s="385"/>
      <c r="N383" s="27"/>
      <c r="O383" s="28"/>
      <c r="P383" s="28"/>
      <c r="Q383" s="29"/>
      <c r="R383" s="201"/>
      <c r="S383" s="181">
        <f>SUM(F383:I383)</f>
        <v>0</v>
      </c>
      <c r="T383" s="182">
        <f>SUM(J383:M383)</f>
        <v>0</v>
      </c>
      <c r="U383" s="183">
        <f>SUM(N383:Q383)</f>
        <v>0</v>
      </c>
    </row>
    <row r="384" spans="1:21" x14ac:dyDescent="0.2">
      <c r="A384" s="11">
        <f t="shared" si="642"/>
        <v>0</v>
      </c>
      <c r="B384" s="11" t="str">
        <f t="shared" si="643"/>
        <v>Other Specialties5</v>
      </c>
      <c r="C384" s="402" t="str">
        <f t="shared" si="732"/>
        <v>Other Specialties</v>
      </c>
      <c r="D384" s="87">
        <v>5</v>
      </c>
      <c r="E384" s="30" t="s">
        <v>14</v>
      </c>
      <c r="F384" s="31"/>
      <c r="G384" s="32"/>
      <c r="H384" s="32"/>
      <c r="I384" s="33"/>
      <c r="J384" s="366"/>
      <c r="K384" s="32"/>
      <c r="L384" s="32"/>
      <c r="M384" s="386"/>
      <c r="N384" s="31"/>
      <c r="O384" s="32"/>
      <c r="P384" s="32"/>
      <c r="Q384" s="33"/>
      <c r="R384" s="201"/>
      <c r="S384" s="166">
        <f t="shared" ref="S384" si="733">SUM(F384:I384)</f>
        <v>0</v>
      </c>
      <c r="T384" s="167">
        <f t="shared" ref="T384" si="734">SUM(J384:M384)</f>
        <v>0</v>
      </c>
      <c r="U384" s="168">
        <f t="shared" ref="U384" si="735">SUM(N384:Q384)</f>
        <v>0</v>
      </c>
    </row>
    <row r="385" spans="1:21" x14ac:dyDescent="0.2">
      <c r="A385" s="11">
        <f t="shared" si="642"/>
        <v>0</v>
      </c>
      <c r="B385" s="11" t="str">
        <f t="shared" si="643"/>
        <v>Other Specialties6</v>
      </c>
      <c r="C385" s="402" t="str">
        <f t="shared" si="732"/>
        <v>Other Specialties</v>
      </c>
      <c r="D385" s="84">
        <v>6</v>
      </c>
      <c r="E385" s="21" t="s">
        <v>18</v>
      </c>
      <c r="F385" s="62">
        <f>F383-F384</f>
        <v>0</v>
      </c>
      <c r="G385" s="63">
        <f t="shared" ref="G385" si="736">G383-G384</f>
        <v>0</v>
      </c>
      <c r="H385" s="63">
        <f t="shared" ref="H385" si="737">H383-H384</f>
        <v>0</v>
      </c>
      <c r="I385" s="64">
        <f t="shared" ref="I385" si="738">I383-I384</f>
        <v>0</v>
      </c>
      <c r="J385" s="361">
        <f t="shared" ref="J385" si="739">J383-J384</f>
        <v>0</v>
      </c>
      <c r="K385" s="63">
        <f t="shared" ref="K385" si="740">K383-K384</f>
        <v>0</v>
      </c>
      <c r="L385" s="63">
        <f t="shared" ref="L385" si="741">L383-L384</f>
        <v>0</v>
      </c>
      <c r="M385" s="381">
        <f t="shared" ref="M385" si="742">M383-M384</f>
        <v>0</v>
      </c>
      <c r="N385" s="62">
        <f t="shared" ref="N385" si="743">N383-N384</f>
        <v>0</v>
      </c>
      <c r="O385" s="63">
        <f t="shared" ref="O385" si="744">O383-O384</f>
        <v>0</v>
      </c>
      <c r="P385" s="63">
        <f t="shared" ref="P385" si="745">P383-P384</f>
        <v>0</v>
      </c>
      <c r="Q385" s="64">
        <f t="shared" ref="Q385" si="746">Q383-Q384</f>
        <v>0</v>
      </c>
      <c r="R385" s="203"/>
      <c r="S385" s="395">
        <f t="shared" ref="S385" si="747">S383-S384</f>
        <v>0</v>
      </c>
      <c r="T385" s="351">
        <f t="shared" ref="T385" si="748">T383-T384</f>
        <v>0</v>
      </c>
      <c r="U385" s="396">
        <f t="shared" ref="U385" si="749">U383-U384</f>
        <v>0</v>
      </c>
    </row>
    <row r="386" spans="1:21" x14ac:dyDescent="0.2">
      <c r="A386" s="11">
        <f t="shared" si="642"/>
        <v>0</v>
      </c>
      <c r="B386" s="11" t="str">
        <f t="shared" si="643"/>
        <v xml:space="preserve">Other Specialties </v>
      </c>
      <c r="C386" s="402" t="str">
        <f t="shared" si="732"/>
        <v>Other Specialties</v>
      </c>
      <c r="D386" s="88" t="s">
        <v>100</v>
      </c>
      <c r="E386" s="34"/>
      <c r="F386" s="35"/>
      <c r="G386" s="36"/>
      <c r="H386" s="36"/>
      <c r="I386" s="37"/>
      <c r="J386" s="39"/>
      <c r="K386" s="39"/>
      <c r="L386" s="39"/>
      <c r="M386" s="39"/>
      <c r="N386" s="38"/>
      <c r="O386" s="39"/>
      <c r="P386" s="39"/>
      <c r="Q386" s="40"/>
      <c r="R386" s="201"/>
      <c r="S386" s="38"/>
      <c r="T386" s="39"/>
      <c r="U386" s="108"/>
    </row>
    <row r="387" spans="1:21" x14ac:dyDescent="0.2">
      <c r="A387" s="11">
        <f t="shared" si="642"/>
        <v>0</v>
      </c>
      <c r="B387" s="11" t="str">
        <f t="shared" si="643"/>
        <v xml:space="preserve">Other Specialties </v>
      </c>
      <c r="C387" s="402" t="str">
        <f t="shared" si="732"/>
        <v>Other Specialties</v>
      </c>
      <c r="D387" s="84" t="s">
        <v>100</v>
      </c>
      <c r="E387" s="21" t="s">
        <v>32</v>
      </c>
      <c r="F387" s="23"/>
      <c r="G387" s="24"/>
      <c r="H387" s="24"/>
      <c r="I387" s="25"/>
      <c r="J387" s="24"/>
      <c r="K387" s="24"/>
      <c r="L387" s="24"/>
      <c r="M387" s="24"/>
      <c r="N387" s="23"/>
      <c r="O387" s="24"/>
      <c r="P387" s="24"/>
      <c r="Q387" s="25"/>
      <c r="R387" s="201"/>
      <c r="S387" s="23"/>
      <c r="T387" s="24"/>
      <c r="U387" s="107"/>
    </row>
    <row r="388" spans="1:21" x14ac:dyDescent="0.2">
      <c r="A388" s="11">
        <f t="shared" si="642"/>
        <v>0</v>
      </c>
      <c r="B388" s="11" t="str">
        <f t="shared" si="643"/>
        <v>Other Specialties7</v>
      </c>
      <c r="C388" s="402" t="str">
        <f t="shared" si="732"/>
        <v>Other Specialties</v>
      </c>
      <c r="D388" s="86">
        <v>7</v>
      </c>
      <c r="E388" s="26" t="s">
        <v>49</v>
      </c>
      <c r="F388" s="27"/>
      <c r="G388" s="28"/>
      <c r="H388" s="28"/>
      <c r="I388" s="29"/>
      <c r="J388" s="365"/>
      <c r="K388" s="28"/>
      <c r="L388" s="28"/>
      <c r="M388" s="385"/>
      <c r="N388" s="27"/>
      <c r="O388" s="28"/>
      <c r="P388" s="28"/>
      <c r="Q388" s="29"/>
      <c r="R388" s="206"/>
      <c r="S388" s="156">
        <f>SUM(F388:I388)</f>
        <v>0</v>
      </c>
      <c r="T388" s="157">
        <f>SUM(J388:M388)</f>
        <v>0</v>
      </c>
      <c r="U388" s="160">
        <f>SUM(N388:Q388)</f>
        <v>0</v>
      </c>
    </row>
    <row r="389" spans="1:21" x14ac:dyDescent="0.2">
      <c r="A389" s="11">
        <f t="shared" si="642"/>
        <v>0</v>
      </c>
      <c r="B389" s="11" t="str">
        <f t="shared" si="643"/>
        <v>Other Specialties8</v>
      </c>
      <c r="C389" s="402" t="str">
        <f t="shared" si="732"/>
        <v>Other Specialties</v>
      </c>
      <c r="D389" s="86">
        <v>8</v>
      </c>
      <c r="E389" s="30" t="s">
        <v>56</v>
      </c>
      <c r="F389" s="31"/>
      <c r="G389" s="32"/>
      <c r="H389" s="32"/>
      <c r="I389" s="33"/>
      <c r="J389" s="366"/>
      <c r="K389" s="32"/>
      <c r="L389" s="32"/>
      <c r="M389" s="386"/>
      <c r="N389" s="31"/>
      <c r="O389" s="32"/>
      <c r="P389" s="32"/>
      <c r="Q389" s="33"/>
      <c r="R389" s="206"/>
      <c r="S389" s="162">
        <f t="shared" ref="S389:S390" si="750">SUM(F389:I389)</f>
        <v>0</v>
      </c>
      <c r="T389" s="163">
        <f t="shared" ref="T389:T390" si="751">SUM(J389:M389)</f>
        <v>0</v>
      </c>
      <c r="U389" s="165">
        <f t="shared" ref="U389:U390" si="752">SUM(N389:Q389)</f>
        <v>0</v>
      </c>
    </row>
    <row r="390" spans="1:21" x14ac:dyDescent="0.2">
      <c r="A390" s="11">
        <f t="shared" si="642"/>
        <v>0</v>
      </c>
      <c r="B390" s="11" t="str">
        <f t="shared" si="643"/>
        <v>Other Specialties9</v>
      </c>
      <c r="C390" s="402" t="str">
        <f t="shared" si="732"/>
        <v>Other Specialties</v>
      </c>
      <c r="D390" s="84">
        <v>9</v>
      </c>
      <c r="E390" s="21" t="s">
        <v>35</v>
      </c>
      <c r="F390" s="62">
        <f t="shared" ref="F390:Q390" si="753">SUM(F388:F389)</f>
        <v>0</v>
      </c>
      <c r="G390" s="63">
        <f t="shared" si="753"/>
        <v>0</v>
      </c>
      <c r="H390" s="63">
        <f t="shared" si="753"/>
        <v>0</v>
      </c>
      <c r="I390" s="64">
        <f t="shared" si="753"/>
        <v>0</v>
      </c>
      <c r="J390" s="361">
        <f t="shared" si="753"/>
        <v>0</v>
      </c>
      <c r="K390" s="63">
        <f t="shared" si="753"/>
        <v>0</v>
      </c>
      <c r="L390" s="63">
        <f t="shared" si="753"/>
        <v>0</v>
      </c>
      <c r="M390" s="381">
        <f t="shared" si="753"/>
        <v>0</v>
      </c>
      <c r="N390" s="62">
        <f t="shared" si="753"/>
        <v>0</v>
      </c>
      <c r="O390" s="63">
        <f t="shared" si="753"/>
        <v>0</v>
      </c>
      <c r="P390" s="63">
        <f t="shared" si="753"/>
        <v>0</v>
      </c>
      <c r="Q390" s="64">
        <f t="shared" si="753"/>
        <v>0</v>
      </c>
      <c r="R390" s="203"/>
      <c r="S390" s="62">
        <f t="shared" si="750"/>
        <v>0</v>
      </c>
      <c r="T390" s="63">
        <f t="shared" si="751"/>
        <v>0</v>
      </c>
      <c r="U390" s="103">
        <f t="shared" si="752"/>
        <v>0</v>
      </c>
    </row>
    <row r="391" spans="1:21" x14ac:dyDescent="0.2">
      <c r="A391" s="11">
        <f t="shared" si="642"/>
        <v>0</v>
      </c>
      <c r="B391" s="11" t="str">
        <f t="shared" si="643"/>
        <v xml:space="preserve">Other Specialties </v>
      </c>
      <c r="C391" s="402" t="str">
        <f t="shared" si="732"/>
        <v>Other Specialties</v>
      </c>
      <c r="D391" s="89" t="s">
        <v>100</v>
      </c>
      <c r="E391" s="43"/>
      <c r="F391" s="38"/>
      <c r="G391" s="39"/>
      <c r="H391" s="39"/>
      <c r="I391" s="40"/>
      <c r="J391" s="39"/>
      <c r="K391" s="39"/>
      <c r="L391" s="39"/>
      <c r="M391" s="39"/>
      <c r="N391" s="38"/>
      <c r="O391" s="39"/>
      <c r="P391" s="39"/>
      <c r="Q391" s="40"/>
      <c r="R391" s="206"/>
      <c r="S391" s="38"/>
      <c r="T391" s="39"/>
      <c r="U391" s="108"/>
    </row>
    <row r="392" spans="1:21" x14ac:dyDescent="0.2">
      <c r="A392" s="11">
        <f t="shared" si="642"/>
        <v>0</v>
      </c>
      <c r="B392" s="11" t="str">
        <f t="shared" si="643"/>
        <v xml:space="preserve">Other Specialties </v>
      </c>
      <c r="C392" s="402" t="str">
        <f t="shared" si="732"/>
        <v>Other Specialties</v>
      </c>
      <c r="D392" s="84" t="s">
        <v>100</v>
      </c>
      <c r="E392" s="21" t="s">
        <v>27</v>
      </c>
      <c r="F392" s="23"/>
      <c r="G392" s="24"/>
      <c r="H392" s="24"/>
      <c r="I392" s="25"/>
      <c r="J392" s="24"/>
      <c r="K392" s="24"/>
      <c r="L392" s="24"/>
      <c r="M392" s="24"/>
      <c r="N392" s="23"/>
      <c r="O392" s="24"/>
      <c r="P392" s="24"/>
      <c r="Q392" s="25"/>
      <c r="R392" s="206"/>
      <c r="S392" s="23"/>
      <c r="T392" s="24"/>
      <c r="U392" s="107"/>
    </row>
    <row r="393" spans="1:21" x14ac:dyDescent="0.2">
      <c r="A393" s="11">
        <f t="shared" si="642"/>
        <v>0</v>
      </c>
      <c r="B393" s="11" t="str">
        <f t="shared" si="643"/>
        <v>Other Specialties10</v>
      </c>
      <c r="C393" s="402" t="str">
        <f t="shared" si="732"/>
        <v>Other Specialties</v>
      </c>
      <c r="D393" s="154">
        <v>10</v>
      </c>
      <c r="E393" s="155" t="s">
        <v>133</v>
      </c>
      <c r="F393" s="156">
        <f>F385-F388</f>
        <v>0</v>
      </c>
      <c r="G393" s="157">
        <f t="shared" ref="G393:Q393" si="754">G385-G388</f>
        <v>0</v>
      </c>
      <c r="H393" s="157">
        <f t="shared" si="754"/>
        <v>0</v>
      </c>
      <c r="I393" s="158">
        <f t="shared" si="754"/>
        <v>0</v>
      </c>
      <c r="J393" s="352">
        <f t="shared" si="754"/>
        <v>0</v>
      </c>
      <c r="K393" s="157">
        <f t="shared" si="754"/>
        <v>0</v>
      </c>
      <c r="L393" s="157">
        <f t="shared" si="754"/>
        <v>0</v>
      </c>
      <c r="M393" s="380">
        <f t="shared" si="754"/>
        <v>0</v>
      </c>
      <c r="N393" s="156">
        <f t="shared" si="754"/>
        <v>0</v>
      </c>
      <c r="O393" s="157">
        <f t="shared" si="754"/>
        <v>0</v>
      </c>
      <c r="P393" s="157">
        <f t="shared" si="754"/>
        <v>0</v>
      </c>
      <c r="Q393" s="158">
        <f t="shared" si="754"/>
        <v>0</v>
      </c>
      <c r="R393" s="204"/>
      <c r="S393" s="353">
        <f t="shared" ref="S393:U393" si="755">S385-S388</f>
        <v>0</v>
      </c>
      <c r="T393" s="352">
        <f t="shared" si="755"/>
        <v>0</v>
      </c>
      <c r="U393" s="160">
        <f t="shared" si="755"/>
        <v>0</v>
      </c>
    </row>
    <row r="394" spans="1:21" x14ac:dyDescent="0.2">
      <c r="A394" s="11">
        <f t="shared" si="642"/>
        <v>0</v>
      </c>
      <c r="B394" s="11" t="str">
        <f t="shared" si="643"/>
        <v>Other Specialties11</v>
      </c>
      <c r="C394" s="402" t="str">
        <f t="shared" si="732"/>
        <v>Other Specialties</v>
      </c>
      <c r="D394" s="154">
        <v>11</v>
      </c>
      <c r="E394" s="155" t="s">
        <v>134</v>
      </c>
      <c r="F394" s="162">
        <f t="shared" ref="F394:U394" si="756">F385-F390</f>
        <v>0</v>
      </c>
      <c r="G394" s="163">
        <f t="shared" si="756"/>
        <v>0</v>
      </c>
      <c r="H394" s="163">
        <f t="shared" si="756"/>
        <v>0</v>
      </c>
      <c r="I394" s="164">
        <f t="shared" si="756"/>
        <v>0</v>
      </c>
      <c r="J394" s="362">
        <f t="shared" si="756"/>
        <v>0</v>
      </c>
      <c r="K394" s="163">
        <f t="shared" si="756"/>
        <v>0</v>
      </c>
      <c r="L394" s="163">
        <f t="shared" si="756"/>
        <v>0</v>
      </c>
      <c r="M394" s="382">
        <f t="shared" si="756"/>
        <v>0</v>
      </c>
      <c r="N394" s="162">
        <f t="shared" si="756"/>
        <v>0</v>
      </c>
      <c r="O394" s="163">
        <f t="shared" si="756"/>
        <v>0</v>
      </c>
      <c r="P394" s="163">
        <f t="shared" si="756"/>
        <v>0</v>
      </c>
      <c r="Q394" s="164">
        <f t="shared" si="756"/>
        <v>0</v>
      </c>
      <c r="R394" s="204">
        <f t="shared" si="756"/>
        <v>0</v>
      </c>
      <c r="S394" s="156">
        <f t="shared" si="756"/>
        <v>0</v>
      </c>
      <c r="T394" s="163">
        <f t="shared" si="756"/>
        <v>0</v>
      </c>
      <c r="U394" s="165">
        <f t="shared" si="756"/>
        <v>0</v>
      </c>
    </row>
    <row r="395" spans="1:21" x14ac:dyDescent="0.2">
      <c r="A395" s="11">
        <f t="shared" si="642"/>
        <v>0</v>
      </c>
      <c r="B395" s="11" t="str">
        <f t="shared" si="643"/>
        <v>Other Specialties12</v>
      </c>
      <c r="C395" s="402" t="str">
        <f t="shared" si="732"/>
        <v>Other Specialties</v>
      </c>
      <c r="D395" s="154">
        <v>12</v>
      </c>
      <c r="E395" s="161" t="s">
        <v>30</v>
      </c>
      <c r="F395" s="173">
        <f>F380+F394</f>
        <v>0</v>
      </c>
      <c r="G395" s="167">
        <f>F395+G394</f>
        <v>0</v>
      </c>
      <c r="H395" s="167">
        <f t="shared" ref="H395" si="757">G395+H394</f>
        <v>0</v>
      </c>
      <c r="I395" s="169">
        <f t="shared" ref="I395" si="758">H395+I394</f>
        <v>0</v>
      </c>
      <c r="J395" s="363">
        <f t="shared" ref="J395" si="759">I395+J394</f>
        <v>0</v>
      </c>
      <c r="K395" s="167">
        <f t="shared" ref="K395" si="760">J395+K394</f>
        <v>0</v>
      </c>
      <c r="L395" s="167">
        <f t="shared" ref="L395" si="761">K395+L394</f>
        <v>0</v>
      </c>
      <c r="M395" s="383">
        <f t="shared" ref="M395" si="762">L395+M394</f>
        <v>0</v>
      </c>
      <c r="N395" s="166">
        <f t="shared" ref="N395" si="763">M395+N394</f>
        <v>0</v>
      </c>
      <c r="O395" s="167">
        <f t="shared" ref="O395" si="764">N395+O394</f>
        <v>0</v>
      </c>
      <c r="P395" s="167">
        <f t="shared" ref="P395" si="765">O395+P394</f>
        <v>0</v>
      </c>
      <c r="Q395" s="169">
        <f t="shared" ref="Q395" si="766">P395+Q394</f>
        <v>0</v>
      </c>
      <c r="R395" s="204"/>
      <c r="S395" s="166">
        <f>I395</f>
        <v>0</v>
      </c>
      <c r="T395" s="167">
        <f>M395</f>
        <v>0</v>
      </c>
      <c r="U395" s="168">
        <f>Q395</f>
        <v>0</v>
      </c>
    </row>
    <row r="396" spans="1:21" x14ac:dyDescent="0.2">
      <c r="A396" s="11">
        <f t="shared" si="642"/>
        <v>0</v>
      </c>
      <c r="B396" s="11" t="str">
        <f t="shared" si="643"/>
        <v>Other Specialties13</v>
      </c>
      <c r="C396" s="402" t="str">
        <f t="shared" si="732"/>
        <v>Other Specialties</v>
      </c>
      <c r="D396" s="154">
        <v>13</v>
      </c>
      <c r="E396" s="155" t="s">
        <v>28</v>
      </c>
      <c r="F396" s="166" t="e">
        <f>F395/(F390/13)</f>
        <v>#DIV/0!</v>
      </c>
      <c r="G396" s="167" t="e">
        <f t="shared" ref="G396" si="767">G395/(G390/13)</f>
        <v>#DIV/0!</v>
      </c>
      <c r="H396" s="167" t="e">
        <f t="shared" ref="H396" si="768">H395/(H390/13)</f>
        <v>#DIV/0!</v>
      </c>
      <c r="I396" s="169" t="e">
        <f t="shared" ref="I396" si="769">I395/(I390/13)</f>
        <v>#DIV/0!</v>
      </c>
      <c r="J396" s="363" t="e">
        <f t="shared" ref="J396" si="770">J395/(J390/13)</f>
        <v>#DIV/0!</v>
      </c>
      <c r="K396" s="167" t="e">
        <f t="shared" ref="K396" si="771">K395/(K390/13)</f>
        <v>#DIV/0!</v>
      </c>
      <c r="L396" s="167" t="e">
        <f t="shared" ref="L396" si="772">L395/(L390/13)</f>
        <v>#DIV/0!</v>
      </c>
      <c r="M396" s="383" t="e">
        <f t="shared" ref="M396" si="773">M395/(M390/13)</f>
        <v>#DIV/0!</v>
      </c>
      <c r="N396" s="166" t="e">
        <f t="shared" ref="N396" si="774">N395/(N390/13)</f>
        <v>#DIV/0!</v>
      </c>
      <c r="O396" s="167" t="e">
        <f t="shared" ref="O396" si="775">O395/(O390/13)</f>
        <v>#DIV/0!</v>
      </c>
      <c r="P396" s="167" t="e">
        <f t="shared" ref="P396" si="776">P395/(P390/13)</f>
        <v>#DIV/0!</v>
      </c>
      <c r="Q396" s="169" t="e">
        <f t="shared" ref="Q396" si="777">Q395/(Q390/13)</f>
        <v>#DIV/0!</v>
      </c>
      <c r="R396" s="204"/>
      <c r="S396" s="166" t="e">
        <f t="shared" ref="S396" si="778">I396</f>
        <v>#DIV/0!</v>
      </c>
      <c r="T396" s="167" t="e">
        <f t="shared" ref="T396" si="779">M396</f>
        <v>#DIV/0!</v>
      </c>
      <c r="U396" s="168" t="e">
        <f t="shared" ref="U396" si="780">Q396</f>
        <v>#DIV/0!</v>
      </c>
    </row>
    <row r="397" spans="1:21" x14ac:dyDescent="0.2">
      <c r="A397" s="11">
        <f t="shared" si="642"/>
        <v>0</v>
      </c>
      <c r="B397" s="11" t="str">
        <f t="shared" si="643"/>
        <v>Other Specialties14</v>
      </c>
      <c r="C397" s="402" t="str">
        <f t="shared" si="732"/>
        <v>Other Specialties</v>
      </c>
      <c r="D397" s="86">
        <v>14</v>
      </c>
      <c r="E397" s="45" t="s">
        <v>33</v>
      </c>
      <c r="F397" s="48"/>
      <c r="G397" s="46"/>
      <c r="H397" s="46"/>
      <c r="I397" s="47"/>
      <c r="J397" s="367"/>
      <c r="K397" s="46"/>
      <c r="L397" s="46"/>
      <c r="M397" s="387"/>
      <c r="N397" s="48"/>
      <c r="O397" s="46"/>
      <c r="P397" s="46"/>
      <c r="Q397" s="47"/>
      <c r="R397" s="206"/>
      <c r="S397" s="166">
        <f>I397</f>
        <v>0</v>
      </c>
      <c r="T397" s="167">
        <f>M397</f>
        <v>0</v>
      </c>
      <c r="U397" s="168">
        <f>Q397</f>
        <v>0</v>
      </c>
    </row>
    <row r="398" spans="1:21" x14ac:dyDescent="0.2">
      <c r="A398" s="11">
        <f t="shared" si="642"/>
        <v>0</v>
      </c>
      <c r="B398" s="11" t="str">
        <f t="shared" si="643"/>
        <v>Other Specialties15</v>
      </c>
      <c r="C398" s="402" t="str">
        <f t="shared" si="732"/>
        <v>Other Specialties</v>
      </c>
      <c r="D398" s="154">
        <v>15</v>
      </c>
      <c r="E398" s="155" t="s">
        <v>275</v>
      </c>
      <c r="F398" s="373" t="e">
        <f>VLOOKUP(CONCATENATE($A398,$C398),'[1]NOP Board spclty milstns MNTH'!$D$2:$AJ$386,F$9,FALSE)</f>
        <v>#N/A</v>
      </c>
      <c r="G398" s="346" t="e">
        <f>VLOOKUP(CONCATENATE($A398,$C398),'[1]NOP Board spclty milstns MNTH'!$D$2:$AJ$386,G$9,FALSE)</f>
        <v>#N/A</v>
      </c>
      <c r="H398" s="347" t="e">
        <f>VLOOKUP(CONCATENATE($A398,$C398),'[1]NOP Board spclty milstns MNTH'!$D$2:$AJ$386,H$9,FALSE)</f>
        <v>#N/A</v>
      </c>
      <c r="I398" s="374" t="e">
        <f>VLOOKUP(CONCATENATE($A398,$C398),'[1]NOP Board spclty milstns MNTH'!$D$2:$AJ$386,I$9,FALSE)</f>
        <v>#N/A</v>
      </c>
      <c r="J398" s="348" t="e">
        <f>VLOOKUP(CONCATENATE($A398,$C398),'[1]NOP Board spclty milstns MNTH'!$D$2:$AJ$386,J$9,FALSE)</f>
        <v>#N/A</v>
      </c>
      <c r="K398" s="349" t="e">
        <f>VLOOKUP(CONCATENATE($A398,$C398),'[1]NOP Board spclty milstns MNTH'!$D$2:$AJ$386,K$9,FALSE)</f>
        <v>#N/A</v>
      </c>
      <c r="L398" s="346" t="e">
        <f>VLOOKUP(CONCATENATE($A398,$C398),'[1]NOP Board spclty milstns MNTH'!$D$2:$AJ$386,L$9,FALSE)</f>
        <v>#N/A</v>
      </c>
      <c r="M398" s="348" t="e">
        <f>VLOOKUP(CONCATENATE($A398,$C398),'[1]NOP Board spclty milstns MNTH'!$D$2:$AJ$386,M$9,FALSE)</f>
        <v>#N/A</v>
      </c>
      <c r="N398" s="405" t="s">
        <v>16</v>
      </c>
      <c r="O398" s="406" t="s">
        <v>16</v>
      </c>
      <c r="P398" s="407" t="s">
        <v>16</v>
      </c>
      <c r="Q398" s="408" t="s">
        <v>16</v>
      </c>
      <c r="R398" s="206"/>
      <c r="S398" s="166" t="e">
        <f>I398</f>
        <v>#N/A</v>
      </c>
      <c r="T398" s="167" t="e">
        <f>M398</f>
        <v>#N/A</v>
      </c>
      <c r="U398" s="168" t="str">
        <f>Q398</f>
        <v>-</v>
      </c>
    </row>
    <row r="399" spans="1:21" x14ac:dyDescent="0.2">
      <c r="A399" s="11">
        <f t="shared" ref="A399:A462" si="781">$E$5</f>
        <v>0</v>
      </c>
      <c r="B399" s="11" t="str">
        <f t="shared" ref="B399:B462" si="782">CONCATENATE(C399,D399)</f>
        <v>Other Specialties16</v>
      </c>
      <c r="C399" s="402" t="str">
        <f t="shared" si="732"/>
        <v>Other Specialties</v>
      </c>
      <c r="D399" s="85">
        <v>16</v>
      </c>
      <c r="E399" s="14" t="s">
        <v>34</v>
      </c>
      <c r="F399" s="376"/>
      <c r="G399" s="350"/>
      <c r="H399" s="350"/>
      <c r="I399" s="377"/>
      <c r="J399" s="368"/>
      <c r="K399" s="350"/>
      <c r="L399" s="350"/>
      <c r="M399" s="388"/>
      <c r="N399" s="376"/>
      <c r="O399" s="350"/>
      <c r="P399" s="350"/>
      <c r="Q399" s="377"/>
      <c r="R399" s="206"/>
      <c r="S399" s="162"/>
      <c r="T399" s="163"/>
      <c r="U399" s="165"/>
    </row>
    <row r="400" spans="1:21" x14ac:dyDescent="0.2">
      <c r="A400" s="11">
        <f t="shared" si="781"/>
        <v>0</v>
      </c>
      <c r="B400" s="11" t="str">
        <f t="shared" si="782"/>
        <v xml:space="preserve">Other Specialties </v>
      </c>
      <c r="C400" s="402" t="str">
        <f t="shared" si="732"/>
        <v>Other Specialties</v>
      </c>
      <c r="D400" s="84" t="s">
        <v>100</v>
      </c>
      <c r="E400" s="21" t="s">
        <v>57</v>
      </c>
      <c r="F400" s="23"/>
      <c r="G400" s="24"/>
      <c r="H400" s="24"/>
      <c r="I400" s="25"/>
      <c r="J400" s="24"/>
      <c r="K400" s="24"/>
      <c r="L400" s="24"/>
      <c r="M400" s="24"/>
      <c r="N400" s="23"/>
      <c r="O400" s="24"/>
      <c r="P400" s="24"/>
      <c r="Q400" s="25"/>
      <c r="R400" s="201"/>
      <c r="S400" s="23"/>
      <c r="T400" s="24"/>
      <c r="U400" s="107"/>
    </row>
    <row r="401" spans="1:21" x14ac:dyDescent="0.2">
      <c r="A401" s="11">
        <f t="shared" si="781"/>
        <v>0</v>
      </c>
      <c r="B401" s="11" t="str">
        <f t="shared" si="782"/>
        <v>Other Specialties17</v>
      </c>
      <c r="C401" s="402" t="str">
        <f t="shared" si="732"/>
        <v>Other Specialties</v>
      </c>
      <c r="D401" s="345">
        <v>17</v>
      </c>
      <c r="E401" s="44" t="s">
        <v>29</v>
      </c>
      <c r="F401" s="49">
        <v>0</v>
      </c>
      <c r="G401" s="50">
        <v>0</v>
      </c>
      <c r="H401" s="50">
        <v>0</v>
      </c>
      <c r="I401" s="51">
        <v>0</v>
      </c>
      <c r="J401" s="369">
        <v>0</v>
      </c>
      <c r="K401" s="50">
        <v>0</v>
      </c>
      <c r="L401" s="50">
        <v>0</v>
      </c>
      <c r="M401" s="389">
        <v>0</v>
      </c>
      <c r="N401" s="49">
        <v>0</v>
      </c>
      <c r="O401" s="50">
        <v>0</v>
      </c>
      <c r="P401" s="50">
        <v>0</v>
      </c>
      <c r="Q401" s="51">
        <v>0</v>
      </c>
      <c r="R401" s="201"/>
      <c r="S401" s="27"/>
      <c r="T401" s="28"/>
      <c r="U401" s="116"/>
    </row>
    <row r="402" spans="1:21" ht="13.5" thickBot="1" x14ac:dyDescent="0.25">
      <c r="A402" s="11">
        <f t="shared" si="781"/>
        <v>0</v>
      </c>
      <c r="B402" s="11" t="str">
        <f t="shared" si="782"/>
        <v>Other Specialties18</v>
      </c>
      <c r="C402" s="402" t="str">
        <f t="shared" si="732"/>
        <v>Other Specialties</v>
      </c>
      <c r="D402" s="170">
        <v>18</v>
      </c>
      <c r="E402" s="174" t="s">
        <v>37</v>
      </c>
      <c r="F402" s="166">
        <f t="shared" ref="F402:Q402" si="783">F401*F390</f>
        <v>0</v>
      </c>
      <c r="G402" s="167">
        <f t="shared" si="783"/>
        <v>0</v>
      </c>
      <c r="H402" s="167">
        <f t="shared" si="783"/>
        <v>0</v>
      </c>
      <c r="I402" s="169">
        <f t="shared" si="783"/>
        <v>0</v>
      </c>
      <c r="J402" s="363">
        <f t="shared" si="783"/>
        <v>0</v>
      </c>
      <c r="K402" s="167">
        <f t="shared" si="783"/>
        <v>0</v>
      </c>
      <c r="L402" s="167">
        <f t="shared" si="783"/>
        <v>0</v>
      </c>
      <c r="M402" s="383">
        <f t="shared" si="783"/>
        <v>0</v>
      </c>
      <c r="N402" s="166">
        <f t="shared" si="783"/>
        <v>0</v>
      </c>
      <c r="O402" s="167">
        <f t="shared" si="783"/>
        <v>0</v>
      </c>
      <c r="P402" s="167">
        <f t="shared" si="783"/>
        <v>0</v>
      </c>
      <c r="Q402" s="169">
        <f t="shared" si="783"/>
        <v>0</v>
      </c>
      <c r="R402" s="203"/>
      <c r="S402" s="166">
        <f t="shared" ref="S402" si="784">SUM(F402:I402)</f>
        <v>0</v>
      </c>
      <c r="T402" s="167">
        <f t="shared" ref="T402" si="785">SUM(J402:M402)</f>
        <v>0</v>
      </c>
      <c r="U402" s="168">
        <f t="shared" ref="U402" si="786">SUM(N402:Q402)</f>
        <v>0</v>
      </c>
    </row>
    <row r="403" spans="1:21" ht="18.75" thickBot="1" x14ac:dyDescent="0.3">
      <c r="A403" s="11">
        <f t="shared" si="781"/>
        <v>0</v>
      </c>
      <c r="B403" s="11" t="str">
        <f t="shared" si="782"/>
        <v>Pain ManagementPain Management</v>
      </c>
      <c r="C403" s="401" t="str">
        <f>D403</f>
        <v>Pain Management</v>
      </c>
      <c r="D403" s="68" t="s">
        <v>75</v>
      </c>
      <c r="E403" s="80"/>
      <c r="F403" s="375"/>
      <c r="G403" s="81"/>
      <c r="H403" s="81"/>
      <c r="I403" s="372"/>
      <c r="J403" s="81"/>
      <c r="K403" s="81"/>
      <c r="L403" s="81"/>
      <c r="M403" s="81"/>
      <c r="N403" s="391"/>
      <c r="O403" s="69"/>
      <c r="P403" s="69"/>
      <c r="Q403" s="392"/>
      <c r="R403" s="69"/>
      <c r="S403" s="391"/>
      <c r="T403" s="69"/>
      <c r="U403" s="82"/>
    </row>
    <row r="404" spans="1:21" x14ac:dyDescent="0.2">
      <c r="A404" s="11">
        <f t="shared" si="781"/>
        <v>0</v>
      </c>
      <c r="B404" s="11" t="str">
        <f t="shared" si="782"/>
        <v>Pain Management1</v>
      </c>
      <c r="C404" s="402" t="str">
        <f>C403</f>
        <v>Pain Management</v>
      </c>
      <c r="D404" s="84">
        <v>1</v>
      </c>
      <c r="E404" s="21" t="s">
        <v>55</v>
      </c>
      <c r="F404" s="198">
        <v>0</v>
      </c>
      <c r="G404" s="20"/>
      <c r="H404" s="20"/>
      <c r="I404" s="120"/>
      <c r="J404" s="13"/>
      <c r="K404" s="13"/>
      <c r="L404" s="13"/>
      <c r="M404" s="13"/>
      <c r="N404" s="128"/>
      <c r="O404" s="13"/>
      <c r="P404" s="13"/>
      <c r="Q404" s="129"/>
      <c r="R404" s="201"/>
      <c r="S404" s="119"/>
      <c r="T404" s="20"/>
      <c r="U404" s="121"/>
    </row>
    <row r="405" spans="1:21" x14ac:dyDescent="0.2">
      <c r="A405" s="11">
        <f t="shared" si="781"/>
        <v>0</v>
      </c>
      <c r="B405" s="11" t="str">
        <f t="shared" si="782"/>
        <v>Pain Management2</v>
      </c>
      <c r="C405" s="402" t="str">
        <f t="shared" ref="C405:C428" si="787">C404</f>
        <v>Pain Management</v>
      </c>
      <c r="D405" s="84">
        <v>2</v>
      </c>
      <c r="E405" s="21" t="s">
        <v>117</v>
      </c>
      <c r="F405" s="198">
        <v>0</v>
      </c>
      <c r="G405" s="20"/>
      <c r="H405" s="20"/>
      <c r="I405" s="120"/>
      <c r="J405" s="20"/>
      <c r="K405" s="20"/>
      <c r="L405" s="20"/>
      <c r="M405" s="20"/>
      <c r="N405" s="119"/>
      <c r="O405" s="20"/>
      <c r="P405" s="20"/>
      <c r="Q405" s="120"/>
      <c r="R405" s="201"/>
      <c r="S405" s="119"/>
      <c r="T405" s="20"/>
      <c r="U405" s="121"/>
    </row>
    <row r="406" spans="1:21" x14ac:dyDescent="0.2">
      <c r="A406" s="11">
        <f t="shared" si="781"/>
        <v>0</v>
      </c>
      <c r="B406" s="11" t="str">
        <f t="shared" si="782"/>
        <v>Pain Management3</v>
      </c>
      <c r="C406" s="402" t="str">
        <f t="shared" si="787"/>
        <v>Pain Management</v>
      </c>
      <c r="D406" s="84">
        <v>3</v>
      </c>
      <c r="E406" s="21" t="s">
        <v>118</v>
      </c>
      <c r="F406" s="198">
        <v>0</v>
      </c>
      <c r="G406" s="20"/>
      <c r="H406" s="20"/>
      <c r="I406" s="120"/>
      <c r="J406" s="20"/>
      <c r="K406" s="20"/>
      <c r="L406" s="20"/>
      <c r="M406" s="20"/>
      <c r="N406" s="119"/>
      <c r="O406" s="20"/>
      <c r="P406" s="20"/>
      <c r="Q406" s="120"/>
      <c r="R406" s="201"/>
      <c r="S406" s="119"/>
      <c r="T406" s="20"/>
      <c r="U406" s="121"/>
    </row>
    <row r="407" spans="1:21" x14ac:dyDescent="0.2">
      <c r="A407" s="11">
        <f t="shared" si="781"/>
        <v>0</v>
      </c>
      <c r="B407" s="11" t="str">
        <f t="shared" si="782"/>
        <v xml:space="preserve">Pain Management </v>
      </c>
      <c r="C407" s="402" t="str">
        <f t="shared" si="787"/>
        <v>Pain Management</v>
      </c>
      <c r="D407" s="88" t="s">
        <v>100</v>
      </c>
      <c r="E407" s="34"/>
      <c r="F407" s="119"/>
      <c r="G407" s="20"/>
      <c r="H407" s="20"/>
      <c r="I407" s="120"/>
      <c r="J407" s="52"/>
      <c r="K407" s="52"/>
      <c r="L407" s="52"/>
      <c r="M407" s="52"/>
      <c r="N407" s="130"/>
      <c r="O407" s="52"/>
      <c r="P407" s="52"/>
      <c r="Q407" s="131"/>
      <c r="R407" s="201"/>
      <c r="S407" s="119"/>
      <c r="T407" s="20"/>
      <c r="U407" s="121"/>
    </row>
    <row r="408" spans="1:21" x14ac:dyDescent="0.2">
      <c r="A408" s="11">
        <f t="shared" si="781"/>
        <v>0</v>
      </c>
      <c r="B408" s="11" t="str">
        <f t="shared" si="782"/>
        <v xml:space="preserve">Pain Management </v>
      </c>
      <c r="C408" s="402" t="str">
        <f t="shared" si="787"/>
        <v>Pain Management</v>
      </c>
      <c r="D408" s="84" t="s">
        <v>100</v>
      </c>
      <c r="E408" s="21" t="s">
        <v>36</v>
      </c>
      <c r="F408" s="23"/>
      <c r="G408" s="24"/>
      <c r="H408" s="24"/>
      <c r="I408" s="25"/>
      <c r="J408" s="24"/>
      <c r="K408" s="24"/>
      <c r="L408" s="24"/>
      <c r="M408" s="24"/>
      <c r="N408" s="23"/>
      <c r="O408" s="24"/>
      <c r="P408" s="24"/>
      <c r="Q408" s="25"/>
      <c r="R408" s="201"/>
      <c r="S408" s="23"/>
      <c r="T408" s="24"/>
      <c r="U408" s="107"/>
    </row>
    <row r="409" spans="1:21" x14ac:dyDescent="0.2">
      <c r="A409" s="11">
        <f t="shared" si="781"/>
        <v>0</v>
      </c>
      <c r="B409" s="11" t="str">
        <f t="shared" si="782"/>
        <v>Pain Management4</v>
      </c>
      <c r="C409" s="402" t="str">
        <f t="shared" si="787"/>
        <v>Pain Management</v>
      </c>
      <c r="D409" s="86">
        <v>4</v>
      </c>
      <c r="E409" s="26" t="s">
        <v>15</v>
      </c>
      <c r="F409" s="27"/>
      <c r="G409" s="28"/>
      <c r="H409" s="28"/>
      <c r="I409" s="29"/>
      <c r="J409" s="365"/>
      <c r="K409" s="28"/>
      <c r="L409" s="28"/>
      <c r="M409" s="385"/>
      <c r="N409" s="27"/>
      <c r="O409" s="28"/>
      <c r="P409" s="28"/>
      <c r="Q409" s="29"/>
      <c r="R409" s="201"/>
      <c r="S409" s="181">
        <f>SUM(F409:I409)</f>
        <v>0</v>
      </c>
      <c r="T409" s="182">
        <f>SUM(J409:M409)</f>
        <v>0</v>
      </c>
      <c r="U409" s="183">
        <f>SUM(N409:Q409)</f>
        <v>0</v>
      </c>
    </row>
    <row r="410" spans="1:21" x14ac:dyDescent="0.2">
      <c r="A410" s="11">
        <f t="shared" si="781"/>
        <v>0</v>
      </c>
      <c r="B410" s="11" t="str">
        <f t="shared" si="782"/>
        <v>Pain Management5</v>
      </c>
      <c r="C410" s="402" t="str">
        <f t="shared" si="787"/>
        <v>Pain Management</v>
      </c>
      <c r="D410" s="87">
        <v>5</v>
      </c>
      <c r="E410" s="30" t="s">
        <v>14</v>
      </c>
      <c r="F410" s="31"/>
      <c r="G410" s="32"/>
      <c r="H410" s="32"/>
      <c r="I410" s="33"/>
      <c r="J410" s="366"/>
      <c r="K410" s="32"/>
      <c r="L410" s="32"/>
      <c r="M410" s="386"/>
      <c r="N410" s="31"/>
      <c r="O410" s="32"/>
      <c r="P410" s="32"/>
      <c r="Q410" s="33"/>
      <c r="R410" s="201"/>
      <c r="S410" s="166">
        <f t="shared" ref="S410" si="788">SUM(F410:I410)</f>
        <v>0</v>
      </c>
      <c r="T410" s="167">
        <f t="shared" ref="T410" si="789">SUM(J410:M410)</f>
        <v>0</v>
      </c>
      <c r="U410" s="168">
        <f t="shared" ref="U410" si="790">SUM(N410:Q410)</f>
        <v>0</v>
      </c>
    </row>
    <row r="411" spans="1:21" x14ac:dyDescent="0.2">
      <c r="A411" s="11">
        <f t="shared" si="781"/>
        <v>0</v>
      </c>
      <c r="B411" s="11" t="str">
        <f t="shared" si="782"/>
        <v>Pain Management6</v>
      </c>
      <c r="C411" s="402" t="str">
        <f t="shared" si="787"/>
        <v>Pain Management</v>
      </c>
      <c r="D411" s="84">
        <v>6</v>
      </c>
      <c r="E411" s="21" t="s">
        <v>18</v>
      </c>
      <c r="F411" s="62">
        <f>F409-F410</f>
        <v>0</v>
      </c>
      <c r="G411" s="63">
        <f t="shared" ref="G411" si="791">G409-G410</f>
        <v>0</v>
      </c>
      <c r="H411" s="63">
        <f t="shared" ref="H411" si="792">H409-H410</f>
        <v>0</v>
      </c>
      <c r="I411" s="64">
        <f t="shared" ref="I411" si="793">I409-I410</f>
        <v>0</v>
      </c>
      <c r="J411" s="361">
        <f t="shared" ref="J411" si="794">J409-J410</f>
        <v>0</v>
      </c>
      <c r="K411" s="63">
        <f t="shared" ref="K411" si="795">K409-K410</f>
        <v>0</v>
      </c>
      <c r="L411" s="63">
        <f t="shared" ref="L411" si="796">L409-L410</f>
        <v>0</v>
      </c>
      <c r="M411" s="381">
        <f t="shared" ref="M411" si="797">M409-M410</f>
        <v>0</v>
      </c>
      <c r="N411" s="62">
        <f t="shared" ref="N411" si="798">N409-N410</f>
        <v>0</v>
      </c>
      <c r="O411" s="63">
        <f t="shared" ref="O411" si="799">O409-O410</f>
        <v>0</v>
      </c>
      <c r="P411" s="63">
        <f t="shared" ref="P411" si="800">P409-P410</f>
        <v>0</v>
      </c>
      <c r="Q411" s="64">
        <f t="shared" ref="Q411" si="801">Q409-Q410</f>
        <v>0</v>
      </c>
      <c r="R411" s="203"/>
      <c r="S411" s="395">
        <f t="shared" ref="S411" si="802">S409-S410</f>
        <v>0</v>
      </c>
      <c r="T411" s="351">
        <f t="shared" ref="T411" si="803">T409-T410</f>
        <v>0</v>
      </c>
      <c r="U411" s="396">
        <f t="shared" ref="U411" si="804">U409-U410</f>
        <v>0</v>
      </c>
    </row>
    <row r="412" spans="1:21" x14ac:dyDescent="0.2">
      <c r="A412" s="11">
        <f t="shared" si="781"/>
        <v>0</v>
      </c>
      <c r="B412" s="11" t="str">
        <f t="shared" si="782"/>
        <v xml:space="preserve">Pain Management </v>
      </c>
      <c r="C412" s="402" t="str">
        <f t="shared" si="787"/>
        <v>Pain Management</v>
      </c>
      <c r="D412" s="88" t="s">
        <v>100</v>
      </c>
      <c r="E412" s="34"/>
      <c r="F412" s="35"/>
      <c r="G412" s="36"/>
      <c r="H412" s="36"/>
      <c r="I412" s="37"/>
      <c r="J412" s="39"/>
      <c r="K412" s="39"/>
      <c r="L412" s="39"/>
      <c r="M412" s="39"/>
      <c r="N412" s="38"/>
      <c r="O412" s="39"/>
      <c r="P412" s="39"/>
      <c r="Q412" s="40"/>
      <c r="R412" s="201"/>
      <c r="S412" s="38"/>
      <c r="T412" s="39"/>
      <c r="U412" s="108"/>
    </row>
    <row r="413" spans="1:21" x14ac:dyDescent="0.2">
      <c r="A413" s="11">
        <f t="shared" si="781"/>
        <v>0</v>
      </c>
      <c r="B413" s="11" t="str">
        <f t="shared" si="782"/>
        <v xml:space="preserve">Pain Management </v>
      </c>
      <c r="C413" s="402" t="str">
        <f t="shared" si="787"/>
        <v>Pain Management</v>
      </c>
      <c r="D413" s="84" t="s">
        <v>100</v>
      </c>
      <c r="E413" s="21" t="s">
        <v>32</v>
      </c>
      <c r="F413" s="23"/>
      <c r="G413" s="24"/>
      <c r="H413" s="24"/>
      <c r="I413" s="25"/>
      <c r="J413" s="24"/>
      <c r="K413" s="24"/>
      <c r="L413" s="24"/>
      <c r="M413" s="24"/>
      <c r="N413" s="23"/>
      <c r="O413" s="24"/>
      <c r="P413" s="24"/>
      <c r="Q413" s="25"/>
      <c r="R413" s="201"/>
      <c r="S413" s="23"/>
      <c r="T413" s="24"/>
      <c r="U413" s="107"/>
    </row>
    <row r="414" spans="1:21" x14ac:dyDescent="0.2">
      <c r="A414" s="11">
        <f t="shared" si="781"/>
        <v>0</v>
      </c>
      <c r="B414" s="11" t="str">
        <f t="shared" si="782"/>
        <v>Pain Management7</v>
      </c>
      <c r="C414" s="402" t="str">
        <f t="shared" si="787"/>
        <v>Pain Management</v>
      </c>
      <c r="D414" s="86">
        <v>7</v>
      </c>
      <c r="E414" s="26" t="s">
        <v>49</v>
      </c>
      <c r="F414" s="27"/>
      <c r="G414" s="28"/>
      <c r="H414" s="28"/>
      <c r="I414" s="29"/>
      <c r="J414" s="365"/>
      <c r="K414" s="28"/>
      <c r="L414" s="28"/>
      <c r="M414" s="385"/>
      <c r="N414" s="27"/>
      <c r="O414" s="28"/>
      <c r="P414" s="28"/>
      <c r="Q414" s="29"/>
      <c r="R414" s="206"/>
      <c r="S414" s="156">
        <f>SUM(F414:I414)</f>
        <v>0</v>
      </c>
      <c r="T414" s="157">
        <f>SUM(J414:M414)</f>
        <v>0</v>
      </c>
      <c r="U414" s="160">
        <f>SUM(N414:Q414)</f>
        <v>0</v>
      </c>
    </row>
    <row r="415" spans="1:21" x14ac:dyDescent="0.2">
      <c r="A415" s="11">
        <f t="shared" si="781"/>
        <v>0</v>
      </c>
      <c r="B415" s="11" t="str">
        <f t="shared" si="782"/>
        <v>Pain Management8</v>
      </c>
      <c r="C415" s="402" t="str">
        <f t="shared" si="787"/>
        <v>Pain Management</v>
      </c>
      <c r="D415" s="86">
        <v>8</v>
      </c>
      <c r="E415" s="30" t="s">
        <v>56</v>
      </c>
      <c r="F415" s="31"/>
      <c r="G415" s="32"/>
      <c r="H415" s="32"/>
      <c r="I415" s="33"/>
      <c r="J415" s="366"/>
      <c r="K415" s="32"/>
      <c r="L415" s="32"/>
      <c r="M415" s="386"/>
      <c r="N415" s="31"/>
      <c r="O415" s="32"/>
      <c r="P415" s="32"/>
      <c r="Q415" s="33"/>
      <c r="R415" s="206"/>
      <c r="S415" s="162">
        <f t="shared" ref="S415:S416" si="805">SUM(F415:I415)</f>
        <v>0</v>
      </c>
      <c r="T415" s="163">
        <f t="shared" ref="T415:T416" si="806">SUM(J415:M415)</f>
        <v>0</v>
      </c>
      <c r="U415" s="165">
        <f t="shared" ref="U415:U416" si="807">SUM(N415:Q415)</f>
        <v>0</v>
      </c>
    </row>
    <row r="416" spans="1:21" x14ac:dyDescent="0.2">
      <c r="A416" s="11">
        <f t="shared" si="781"/>
        <v>0</v>
      </c>
      <c r="B416" s="11" t="str">
        <f t="shared" si="782"/>
        <v>Pain Management9</v>
      </c>
      <c r="C416" s="402" t="str">
        <f t="shared" si="787"/>
        <v>Pain Management</v>
      </c>
      <c r="D416" s="84">
        <v>9</v>
      </c>
      <c r="E416" s="21" t="s">
        <v>35</v>
      </c>
      <c r="F416" s="62">
        <f t="shared" ref="F416:Q416" si="808">SUM(F414:F415)</f>
        <v>0</v>
      </c>
      <c r="G416" s="63">
        <f t="shared" si="808"/>
        <v>0</v>
      </c>
      <c r="H416" s="63">
        <f t="shared" si="808"/>
        <v>0</v>
      </c>
      <c r="I416" s="64">
        <f t="shared" si="808"/>
        <v>0</v>
      </c>
      <c r="J416" s="361">
        <f t="shared" si="808"/>
        <v>0</v>
      </c>
      <c r="K416" s="63">
        <f t="shared" si="808"/>
        <v>0</v>
      </c>
      <c r="L416" s="63">
        <f t="shared" si="808"/>
        <v>0</v>
      </c>
      <c r="M416" s="381">
        <f t="shared" si="808"/>
        <v>0</v>
      </c>
      <c r="N416" s="62">
        <f t="shared" si="808"/>
        <v>0</v>
      </c>
      <c r="O416" s="63">
        <f t="shared" si="808"/>
        <v>0</v>
      </c>
      <c r="P416" s="63">
        <f t="shared" si="808"/>
        <v>0</v>
      </c>
      <c r="Q416" s="64">
        <f t="shared" si="808"/>
        <v>0</v>
      </c>
      <c r="R416" s="203"/>
      <c r="S416" s="62">
        <f t="shared" si="805"/>
        <v>0</v>
      </c>
      <c r="T416" s="63">
        <f t="shared" si="806"/>
        <v>0</v>
      </c>
      <c r="U416" s="103">
        <f t="shared" si="807"/>
        <v>0</v>
      </c>
    </row>
    <row r="417" spans="1:21" x14ac:dyDescent="0.2">
      <c r="A417" s="11">
        <f t="shared" si="781"/>
        <v>0</v>
      </c>
      <c r="B417" s="11" t="str">
        <f t="shared" si="782"/>
        <v xml:space="preserve">Pain Management </v>
      </c>
      <c r="C417" s="402" t="str">
        <f t="shared" si="787"/>
        <v>Pain Management</v>
      </c>
      <c r="D417" s="89" t="s">
        <v>100</v>
      </c>
      <c r="E417" s="43"/>
      <c r="F417" s="38"/>
      <c r="G417" s="39"/>
      <c r="H417" s="39"/>
      <c r="I417" s="40"/>
      <c r="J417" s="39"/>
      <c r="K417" s="39"/>
      <c r="L417" s="39"/>
      <c r="M417" s="39"/>
      <c r="N417" s="38"/>
      <c r="O417" s="39"/>
      <c r="P417" s="39"/>
      <c r="Q417" s="40"/>
      <c r="R417" s="206"/>
      <c r="S417" s="38"/>
      <c r="T417" s="39"/>
      <c r="U417" s="108"/>
    </row>
    <row r="418" spans="1:21" x14ac:dyDescent="0.2">
      <c r="A418" s="11">
        <f t="shared" si="781"/>
        <v>0</v>
      </c>
      <c r="B418" s="11" t="str">
        <f t="shared" si="782"/>
        <v xml:space="preserve">Pain Management </v>
      </c>
      <c r="C418" s="402" t="str">
        <f t="shared" si="787"/>
        <v>Pain Management</v>
      </c>
      <c r="D418" s="84" t="s">
        <v>100</v>
      </c>
      <c r="E418" s="21" t="s">
        <v>27</v>
      </c>
      <c r="F418" s="23"/>
      <c r="G418" s="24"/>
      <c r="H418" s="24"/>
      <c r="I418" s="25"/>
      <c r="J418" s="24"/>
      <c r="K418" s="24"/>
      <c r="L418" s="24"/>
      <c r="M418" s="24"/>
      <c r="N418" s="23"/>
      <c r="O418" s="24"/>
      <c r="P418" s="24"/>
      <c r="Q418" s="25"/>
      <c r="R418" s="206"/>
      <c r="S418" s="23"/>
      <c r="T418" s="24"/>
      <c r="U418" s="107"/>
    </row>
    <row r="419" spans="1:21" x14ac:dyDescent="0.2">
      <c r="A419" s="11">
        <f t="shared" si="781"/>
        <v>0</v>
      </c>
      <c r="B419" s="11" t="str">
        <f t="shared" si="782"/>
        <v>Pain Management10</v>
      </c>
      <c r="C419" s="402" t="str">
        <f t="shared" si="787"/>
        <v>Pain Management</v>
      </c>
      <c r="D419" s="154">
        <v>10</v>
      </c>
      <c r="E419" s="155" t="s">
        <v>133</v>
      </c>
      <c r="F419" s="156">
        <f>F411-F414</f>
        <v>0</v>
      </c>
      <c r="G419" s="157">
        <f t="shared" ref="G419:Q419" si="809">G411-G414</f>
        <v>0</v>
      </c>
      <c r="H419" s="157">
        <f t="shared" si="809"/>
        <v>0</v>
      </c>
      <c r="I419" s="158">
        <f t="shared" si="809"/>
        <v>0</v>
      </c>
      <c r="J419" s="352">
        <f t="shared" si="809"/>
        <v>0</v>
      </c>
      <c r="K419" s="157">
        <f t="shared" si="809"/>
        <v>0</v>
      </c>
      <c r="L419" s="157">
        <f t="shared" si="809"/>
        <v>0</v>
      </c>
      <c r="M419" s="380">
        <f t="shared" si="809"/>
        <v>0</v>
      </c>
      <c r="N419" s="156">
        <f t="shared" si="809"/>
        <v>0</v>
      </c>
      <c r="O419" s="157">
        <f t="shared" si="809"/>
        <v>0</v>
      </c>
      <c r="P419" s="157">
        <f t="shared" si="809"/>
        <v>0</v>
      </c>
      <c r="Q419" s="158">
        <f t="shared" si="809"/>
        <v>0</v>
      </c>
      <c r="R419" s="204"/>
      <c r="S419" s="353">
        <f t="shared" ref="S419:U419" si="810">S411-S414</f>
        <v>0</v>
      </c>
      <c r="T419" s="352">
        <f t="shared" si="810"/>
        <v>0</v>
      </c>
      <c r="U419" s="160">
        <f t="shared" si="810"/>
        <v>0</v>
      </c>
    </row>
    <row r="420" spans="1:21" x14ac:dyDescent="0.2">
      <c r="A420" s="11">
        <f t="shared" si="781"/>
        <v>0</v>
      </c>
      <c r="B420" s="11" t="str">
        <f t="shared" si="782"/>
        <v>Pain Management11</v>
      </c>
      <c r="C420" s="402" t="str">
        <f t="shared" si="787"/>
        <v>Pain Management</v>
      </c>
      <c r="D420" s="154">
        <v>11</v>
      </c>
      <c r="E420" s="155" t="s">
        <v>134</v>
      </c>
      <c r="F420" s="162">
        <f t="shared" ref="F420:U420" si="811">F411-F416</f>
        <v>0</v>
      </c>
      <c r="G420" s="163">
        <f t="shared" si="811"/>
        <v>0</v>
      </c>
      <c r="H420" s="163">
        <f t="shared" si="811"/>
        <v>0</v>
      </c>
      <c r="I420" s="164">
        <f t="shared" si="811"/>
        <v>0</v>
      </c>
      <c r="J420" s="362">
        <f t="shared" si="811"/>
        <v>0</v>
      </c>
      <c r="K420" s="163">
        <f t="shared" si="811"/>
        <v>0</v>
      </c>
      <c r="L420" s="163">
        <f t="shared" si="811"/>
        <v>0</v>
      </c>
      <c r="M420" s="382">
        <f t="shared" si="811"/>
        <v>0</v>
      </c>
      <c r="N420" s="162">
        <f t="shared" si="811"/>
        <v>0</v>
      </c>
      <c r="O420" s="163">
        <f t="shared" si="811"/>
        <v>0</v>
      </c>
      <c r="P420" s="163">
        <f t="shared" si="811"/>
        <v>0</v>
      </c>
      <c r="Q420" s="164">
        <f t="shared" si="811"/>
        <v>0</v>
      </c>
      <c r="R420" s="204">
        <f t="shared" si="811"/>
        <v>0</v>
      </c>
      <c r="S420" s="156">
        <f t="shared" si="811"/>
        <v>0</v>
      </c>
      <c r="T420" s="163">
        <f t="shared" si="811"/>
        <v>0</v>
      </c>
      <c r="U420" s="165">
        <f t="shared" si="811"/>
        <v>0</v>
      </c>
    </row>
    <row r="421" spans="1:21" x14ac:dyDescent="0.2">
      <c r="A421" s="11">
        <f t="shared" si="781"/>
        <v>0</v>
      </c>
      <c r="B421" s="11" t="str">
        <f t="shared" si="782"/>
        <v>Pain Management12</v>
      </c>
      <c r="C421" s="402" t="str">
        <f t="shared" si="787"/>
        <v>Pain Management</v>
      </c>
      <c r="D421" s="154">
        <v>12</v>
      </c>
      <c r="E421" s="161" t="s">
        <v>30</v>
      </c>
      <c r="F421" s="173">
        <f>F406+F420</f>
        <v>0</v>
      </c>
      <c r="G421" s="167">
        <f>F421+G420</f>
        <v>0</v>
      </c>
      <c r="H421" s="167">
        <f t="shared" ref="H421" si="812">G421+H420</f>
        <v>0</v>
      </c>
      <c r="I421" s="169">
        <f t="shared" ref="I421" si="813">H421+I420</f>
        <v>0</v>
      </c>
      <c r="J421" s="363">
        <f t="shared" ref="J421" si="814">I421+J420</f>
        <v>0</v>
      </c>
      <c r="K421" s="167">
        <f t="shared" ref="K421" si="815">J421+K420</f>
        <v>0</v>
      </c>
      <c r="L421" s="167">
        <f t="shared" ref="L421" si="816">K421+L420</f>
        <v>0</v>
      </c>
      <c r="M421" s="383">
        <f t="shared" ref="M421" si="817">L421+M420</f>
        <v>0</v>
      </c>
      <c r="N421" s="166">
        <f t="shared" ref="N421" si="818">M421+N420</f>
        <v>0</v>
      </c>
      <c r="O421" s="167">
        <f t="shared" ref="O421" si="819">N421+O420</f>
        <v>0</v>
      </c>
      <c r="P421" s="167">
        <f t="shared" ref="P421" si="820">O421+P420</f>
        <v>0</v>
      </c>
      <c r="Q421" s="169">
        <f t="shared" ref="Q421" si="821">P421+Q420</f>
        <v>0</v>
      </c>
      <c r="R421" s="204"/>
      <c r="S421" s="166">
        <f>I421</f>
        <v>0</v>
      </c>
      <c r="T421" s="167">
        <f>M421</f>
        <v>0</v>
      </c>
      <c r="U421" s="168">
        <f>Q421</f>
        <v>0</v>
      </c>
    </row>
    <row r="422" spans="1:21" x14ac:dyDescent="0.2">
      <c r="A422" s="11">
        <f t="shared" si="781"/>
        <v>0</v>
      </c>
      <c r="B422" s="11" t="str">
        <f t="shared" si="782"/>
        <v>Pain Management13</v>
      </c>
      <c r="C422" s="402" t="str">
        <f t="shared" si="787"/>
        <v>Pain Management</v>
      </c>
      <c r="D422" s="154">
        <v>13</v>
      </c>
      <c r="E422" s="155" t="s">
        <v>28</v>
      </c>
      <c r="F422" s="166" t="e">
        <f>F421/(F416/13)</f>
        <v>#DIV/0!</v>
      </c>
      <c r="G422" s="167" t="e">
        <f t="shared" ref="G422" si="822">G421/(G416/13)</f>
        <v>#DIV/0!</v>
      </c>
      <c r="H422" s="167" t="e">
        <f t="shared" ref="H422" si="823">H421/(H416/13)</f>
        <v>#DIV/0!</v>
      </c>
      <c r="I422" s="169" t="e">
        <f t="shared" ref="I422" si="824">I421/(I416/13)</f>
        <v>#DIV/0!</v>
      </c>
      <c r="J422" s="363" t="e">
        <f t="shared" ref="J422" si="825">J421/(J416/13)</f>
        <v>#DIV/0!</v>
      </c>
      <c r="K422" s="167" t="e">
        <f t="shared" ref="K422" si="826">K421/(K416/13)</f>
        <v>#DIV/0!</v>
      </c>
      <c r="L422" s="167" t="e">
        <f t="shared" ref="L422" si="827">L421/(L416/13)</f>
        <v>#DIV/0!</v>
      </c>
      <c r="M422" s="383" t="e">
        <f t="shared" ref="M422" si="828">M421/(M416/13)</f>
        <v>#DIV/0!</v>
      </c>
      <c r="N422" s="166" t="e">
        <f t="shared" ref="N422" si="829">N421/(N416/13)</f>
        <v>#DIV/0!</v>
      </c>
      <c r="O422" s="167" t="e">
        <f t="shared" ref="O422" si="830">O421/(O416/13)</f>
        <v>#DIV/0!</v>
      </c>
      <c r="P422" s="167" t="e">
        <f t="shared" ref="P422" si="831">P421/(P416/13)</f>
        <v>#DIV/0!</v>
      </c>
      <c r="Q422" s="169" t="e">
        <f t="shared" ref="Q422" si="832">Q421/(Q416/13)</f>
        <v>#DIV/0!</v>
      </c>
      <c r="R422" s="204"/>
      <c r="S422" s="166" t="e">
        <f t="shared" ref="S422" si="833">I422</f>
        <v>#DIV/0!</v>
      </c>
      <c r="T422" s="167" t="e">
        <f t="shared" ref="T422" si="834">M422</f>
        <v>#DIV/0!</v>
      </c>
      <c r="U422" s="168" t="e">
        <f t="shared" ref="U422" si="835">Q422</f>
        <v>#DIV/0!</v>
      </c>
    </row>
    <row r="423" spans="1:21" x14ac:dyDescent="0.2">
      <c r="A423" s="11">
        <f t="shared" si="781"/>
        <v>0</v>
      </c>
      <c r="B423" s="11" t="str">
        <f t="shared" si="782"/>
        <v>Pain Management14</v>
      </c>
      <c r="C423" s="402" t="str">
        <f t="shared" si="787"/>
        <v>Pain Management</v>
      </c>
      <c r="D423" s="86">
        <v>14</v>
      </c>
      <c r="E423" s="45" t="s">
        <v>33</v>
      </c>
      <c r="F423" s="48"/>
      <c r="G423" s="46"/>
      <c r="H423" s="46"/>
      <c r="I423" s="47"/>
      <c r="J423" s="367"/>
      <c r="K423" s="46"/>
      <c r="L423" s="46"/>
      <c r="M423" s="387"/>
      <c r="N423" s="48"/>
      <c r="O423" s="46"/>
      <c r="P423" s="46"/>
      <c r="Q423" s="47"/>
      <c r="R423" s="206"/>
      <c r="S423" s="166">
        <f>I423</f>
        <v>0</v>
      </c>
      <c r="T423" s="167">
        <f>M423</f>
        <v>0</v>
      </c>
      <c r="U423" s="168">
        <f>Q423</f>
        <v>0</v>
      </c>
    </row>
    <row r="424" spans="1:21" x14ac:dyDescent="0.2">
      <c r="A424" s="11">
        <f t="shared" si="781"/>
        <v>0</v>
      </c>
      <c r="B424" s="11" t="str">
        <f t="shared" si="782"/>
        <v>Pain Management15</v>
      </c>
      <c r="C424" s="402" t="str">
        <f t="shared" si="787"/>
        <v>Pain Management</v>
      </c>
      <c r="D424" s="154">
        <v>15</v>
      </c>
      <c r="E424" s="155" t="s">
        <v>275</v>
      </c>
      <c r="F424" s="373" t="e">
        <f>VLOOKUP(CONCATENATE($A424,$C424),'[1]NOP Board spclty milstns MNTH'!$D$2:$AJ$386,F$9,FALSE)</f>
        <v>#N/A</v>
      </c>
      <c r="G424" s="346" t="e">
        <f>VLOOKUP(CONCATENATE($A424,$C424),'[1]NOP Board spclty milstns MNTH'!$D$2:$AJ$386,G$9,FALSE)</f>
        <v>#N/A</v>
      </c>
      <c r="H424" s="347" t="e">
        <f>VLOOKUP(CONCATENATE($A424,$C424),'[1]NOP Board spclty milstns MNTH'!$D$2:$AJ$386,H$9,FALSE)</f>
        <v>#N/A</v>
      </c>
      <c r="I424" s="374" t="e">
        <f>VLOOKUP(CONCATENATE($A424,$C424),'[1]NOP Board spclty milstns MNTH'!$D$2:$AJ$386,I$9,FALSE)</f>
        <v>#N/A</v>
      </c>
      <c r="J424" s="348" t="e">
        <f>VLOOKUP(CONCATENATE($A424,$C424),'[1]NOP Board spclty milstns MNTH'!$D$2:$AJ$386,J$9,FALSE)</f>
        <v>#N/A</v>
      </c>
      <c r="K424" s="349" t="e">
        <f>VLOOKUP(CONCATENATE($A424,$C424),'[1]NOP Board spclty milstns MNTH'!$D$2:$AJ$386,K$9,FALSE)</f>
        <v>#N/A</v>
      </c>
      <c r="L424" s="346" t="e">
        <f>VLOOKUP(CONCATENATE($A424,$C424),'[1]NOP Board spclty milstns MNTH'!$D$2:$AJ$386,L$9,FALSE)</f>
        <v>#N/A</v>
      </c>
      <c r="M424" s="348" t="e">
        <f>VLOOKUP(CONCATENATE($A424,$C424),'[1]NOP Board spclty milstns MNTH'!$D$2:$AJ$386,M$9,FALSE)</f>
        <v>#N/A</v>
      </c>
      <c r="N424" s="405" t="s">
        <v>16</v>
      </c>
      <c r="O424" s="406" t="s">
        <v>16</v>
      </c>
      <c r="P424" s="407" t="s">
        <v>16</v>
      </c>
      <c r="Q424" s="408" t="s">
        <v>16</v>
      </c>
      <c r="R424" s="206"/>
      <c r="S424" s="166" t="e">
        <f>I424</f>
        <v>#N/A</v>
      </c>
      <c r="T424" s="167" t="e">
        <f>M424</f>
        <v>#N/A</v>
      </c>
      <c r="U424" s="168" t="str">
        <f>Q424</f>
        <v>-</v>
      </c>
    </row>
    <row r="425" spans="1:21" x14ac:dyDescent="0.2">
      <c r="A425" s="11">
        <f t="shared" si="781"/>
        <v>0</v>
      </c>
      <c r="B425" s="11" t="str">
        <f t="shared" si="782"/>
        <v>Pain Management16</v>
      </c>
      <c r="C425" s="402" t="str">
        <f t="shared" si="787"/>
        <v>Pain Management</v>
      </c>
      <c r="D425" s="85">
        <v>16</v>
      </c>
      <c r="E425" s="14" t="s">
        <v>34</v>
      </c>
      <c r="F425" s="376"/>
      <c r="G425" s="350"/>
      <c r="H425" s="350"/>
      <c r="I425" s="377"/>
      <c r="J425" s="368"/>
      <c r="K425" s="350"/>
      <c r="L425" s="350"/>
      <c r="M425" s="388"/>
      <c r="N425" s="376"/>
      <c r="O425" s="350"/>
      <c r="P425" s="350"/>
      <c r="Q425" s="377"/>
      <c r="R425" s="206"/>
      <c r="S425" s="162"/>
      <c r="T425" s="163"/>
      <c r="U425" s="165"/>
    </row>
    <row r="426" spans="1:21" x14ac:dyDescent="0.2">
      <c r="A426" s="11">
        <f t="shared" si="781"/>
        <v>0</v>
      </c>
      <c r="B426" s="11" t="str">
        <f t="shared" si="782"/>
        <v xml:space="preserve">Pain Management </v>
      </c>
      <c r="C426" s="402" t="str">
        <f t="shared" si="787"/>
        <v>Pain Management</v>
      </c>
      <c r="D426" s="84" t="s">
        <v>100</v>
      </c>
      <c r="E426" s="21" t="s">
        <v>57</v>
      </c>
      <c r="F426" s="23"/>
      <c r="G426" s="24"/>
      <c r="H426" s="24"/>
      <c r="I426" s="25"/>
      <c r="J426" s="24"/>
      <c r="K426" s="24"/>
      <c r="L426" s="24"/>
      <c r="M426" s="24"/>
      <c r="N426" s="23"/>
      <c r="O426" s="24"/>
      <c r="P426" s="24"/>
      <c r="Q426" s="25"/>
      <c r="R426" s="201"/>
      <c r="S426" s="23"/>
      <c r="T426" s="24"/>
      <c r="U426" s="107"/>
    </row>
    <row r="427" spans="1:21" x14ac:dyDescent="0.2">
      <c r="A427" s="11">
        <f t="shared" si="781"/>
        <v>0</v>
      </c>
      <c r="B427" s="11" t="str">
        <f t="shared" si="782"/>
        <v>Pain Management17</v>
      </c>
      <c r="C427" s="402" t="str">
        <f t="shared" si="787"/>
        <v>Pain Management</v>
      </c>
      <c r="D427" s="345">
        <v>17</v>
      </c>
      <c r="E427" s="44" t="s">
        <v>29</v>
      </c>
      <c r="F427" s="49">
        <v>0</v>
      </c>
      <c r="G427" s="50">
        <v>0</v>
      </c>
      <c r="H427" s="50">
        <v>0</v>
      </c>
      <c r="I427" s="51">
        <v>0</v>
      </c>
      <c r="J427" s="369">
        <v>0</v>
      </c>
      <c r="K427" s="50">
        <v>0</v>
      </c>
      <c r="L427" s="50">
        <v>0</v>
      </c>
      <c r="M427" s="389">
        <v>0</v>
      </c>
      <c r="N427" s="49">
        <v>0</v>
      </c>
      <c r="O427" s="50">
        <v>0</v>
      </c>
      <c r="P427" s="50">
        <v>0</v>
      </c>
      <c r="Q427" s="51">
        <v>0</v>
      </c>
      <c r="R427" s="201"/>
      <c r="S427" s="27"/>
      <c r="T427" s="28"/>
      <c r="U427" s="116"/>
    </row>
    <row r="428" spans="1:21" ht="13.5" thickBot="1" x14ac:dyDescent="0.25">
      <c r="A428" s="11">
        <f t="shared" si="781"/>
        <v>0</v>
      </c>
      <c r="B428" s="11" t="str">
        <f t="shared" si="782"/>
        <v>Pain Management18</v>
      </c>
      <c r="C428" s="402" t="str">
        <f t="shared" si="787"/>
        <v>Pain Management</v>
      </c>
      <c r="D428" s="170">
        <v>18</v>
      </c>
      <c r="E428" s="171" t="s">
        <v>37</v>
      </c>
      <c r="F428" s="166">
        <f t="shared" ref="F428:Q428" si="836">F427*F416</f>
        <v>0</v>
      </c>
      <c r="G428" s="167">
        <f t="shared" si="836"/>
        <v>0</v>
      </c>
      <c r="H428" s="167">
        <f t="shared" si="836"/>
        <v>0</v>
      </c>
      <c r="I428" s="169">
        <f t="shared" si="836"/>
        <v>0</v>
      </c>
      <c r="J428" s="363">
        <f t="shared" si="836"/>
        <v>0</v>
      </c>
      <c r="K428" s="167">
        <f t="shared" si="836"/>
        <v>0</v>
      </c>
      <c r="L428" s="167">
        <f t="shared" si="836"/>
        <v>0</v>
      </c>
      <c r="M428" s="383">
        <f t="shared" si="836"/>
        <v>0</v>
      </c>
      <c r="N428" s="166">
        <f t="shared" si="836"/>
        <v>0</v>
      </c>
      <c r="O428" s="167">
        <f t="shared" si="836"/>
        <v>0</v>
      </c>
      <c r="P428" s="167">
        <f t="shared" si="836"/>
        <v>0</v>
      </c>
      <c r="Q428" s="169">
        <f t="shared" si="836"/>
        <v>0</v>
      </c>
      <c r="R428" s="203"/>
      <c r="S428" s="166">
        <f t="shared" ref="S428" si="837">SUM(F428:I428)</f>
        <v>0</v>
      </c>
      <c r="T428" s="167">
        <f t="shared" ref="T428" si="838">SUM(J428:M428)</f>
        <v>0</v>
      </c>
      <c r="U428" s="168">
        <f t="shared" ref="U428" si="839">SUM(N428:Q428)</f>
        <v>0</v>
      </c>
    </row>
    <row r="429" spans="1:21" ht="18.75" thickBot="1" x14ac:dyDescent="0.3">
      <c r="A429" s="11">
        <f t="shared" si="781"/>
        <v>0</v>
      </c>
      <c r="B429" s="11" t="str">
        <f t="shared" si="782"/>
        <v>Plastic SurgeryPlastic Surgery</v>
      </c>
      <c r="C429" s="401" t="str">
        <f>D429</f>
        <v>Plastic Surgery</v>
      </c>
      <c r="D429" s="68" t="s">
        <v>76</v>
      </c>
      <c r="E429" s="80"/>
      <c r="F429" s="375"/>
      <c r="G429" s="81"/>
      <c r="H429" s="81"/>
      <c r="I429" s="372"/>
      <c r="J429" s="81"/>
      <c r="K429" s="81"/>
      <c r="L429" s="81"/>
      <c r="M429" s="81"/>
      <c r="N429" s="391"/>
      <c r="O429" s="69"/>
      <c r="P429" s="69"/>
      <c r="Q429" s="392"/>
      <c r="R429" s="69"/>
      <c r="S429" s="391"/>
      <c r="T429" s="69"/>
      <c r="U429" s="82"/>
    </row>
    <row r="430" spans="1:21" x14ac:dyDescent="0.2">
      <c r="A430" s="11">
        <f t="shared" si="781"/>
        <v>0</v>
      </c>
      <c r="B430" s="11" t="str">
        <f t="shared" si="782"/>
        <v>Plastic Surgery1</v>
      </c>
      <c r="C430" s="402" t="str">
        <f>C429</f>
        <v>Plastic Surgery</v>
      </c>
      <c r="D430" s="84">
        <v>1</v>
      </c>
      <c r="E430" s="21" t="s">
        <v>55</v>
      </c>
      <c r="F430" s="198">
        <v>0</v>
      </c>
      <c r="G430" s="20"/>
      <c r="H430" s="20"/>
      <c r="I430" s="120"/>
      <c r="J430" s="13"/>
      <c r="K430" s="13"/>
      <c r="L430" s="13"/>
      <c r="M430" s="13"/>
      <c r="N430" s="128"/>
      <c r="O430" s="13"/>
      <c r="P430" s="13"/>
      <c r="Q430" s="129"/>
      <c r="R430" s="201"/>
      <c r="S430" s="119"/>
      <c r="T430" s="20"/>
      <c r="U430" s="121"/>
    </row>
    <row r="431" spans="1:21" x14ac:dyDescent="0.2">
      <c r="A431" s="11">
        <f t="shared" si="781"/>
        <v>0</v>
      </c>
      <c r="B431" s="11" t="str">
        <f t="shared" si="782"/>
        <v>Plastic Surgery2</v>
      </c>
      <c r="C431" s="402" t="str">
        <f t="shared" ref="C431:C454" si="840">C430</f>
        <v>Plastic Surgery</v>
      </c>
      <c r="D431" s="84">
        <v>2</v>
      </c>
      <c r="E431" s="21" t="s">
        <v>117</v>
      </c>
      <c r="F431" s="198">
        <v>0</v>
      </c>
      <c r="G431" s="20"/>
      <c r="H431" s="20"/>
      <c r="I431" s="120"/>
      <c r="J431" s="20"/>
      <c r="K431" s="20"/>
      <c r="L431" s="20"/>
      <c r="M431" s="20"/>
      <c r="N431" s="119"/>
      <c r="O431" s="20"/>
      <c r="P431" s="20"/>
      <c r="Q431" s="120"/>
      <c r="R431" s="201"/>
      <c r="S431" s="119"/>
      <c r="T431" s="20"/>
      <c r="U431" s="121"/>
    </row>
    <row r="432" spans="1:21" x14ac:dyDescent="0.2">
      <c r="A432" s="11">
        <f t="shared" si="781"/>
        <v>0</v>
      </c>
      <c r="B432" s="11" t="str">
        <f t="shared" si="782"/>
        <v>Plastic Surgery3</v>
      </c>
      <c r="C432" s="402" t="str">
        <f t="shared" si="840"/>
        <v>Plastic Surgery</v>
      </c>
      <c r="D432" s="84">
        <v>3</v>
      </c>
      <c r="E432" s="21" t="s">
        <v>118</v>
      </c>
      <c r="F432" s="198">
        <v>0</v>
      </c>
      <c r="G432" s="20"/>
      <c r="H432" s="20"/>
      <c r="I432" s="120"/>
      <c r="J432" s="20"/>
      <c r="K432" s="20"/>
      <c r="L432" s="20"/>
      <c r="M432" s="20"/>
      <c r="N432" s="119"/>
      <c r="O432" s="20"/>
      <c r="P432" s="20"/>
      <c r="Q432" s="120"/>
      <c r="R432" s="201"/>
      <c r="S432" s="119"/>
      <c r="T432" s="20"/>
      <c r="U432" s="121"/>
    </row>
    <row r="433" spans="1:21" x14ac:dyDescent="0.2">
      <c r="A433" s="11">
        <f t="shared" si="781"/>
        <v>0</v>
      </c>
      <c r="B433" s="11" t="str">
        <f t="shared" si="782"/>
        <v xml:space="preserve">Plastic Surgery </v>
      </c>
      <c r="C433" s="402" t="str">
        <f t="shared" si="840"/>
        <v>Plastic Surgery</v>
      </c>
      <c r="D433" s="88" t="s">
        <v>100</v>
      </c>
      <c r="E433" s="34"/>
      <c r="F433" s="119"/>
      <c r="G433" s="20"/>
      <c r="H433" s="20"/>
      <c r="I433" s="120"/>
      <c r="J433" s="52"/>
      <c r="K433" s="52"/>
      <c r="L433" s="52"/>
      <c r="M433" s="52"/>
      <c r="N433" s="130"/>
      <c r="O433" s="52"/>
      <c r="P433" s="52"/>
      <c r="Q433" s="131"/>
      <c r="R433" s="201"/>
      <c r="S433" s="119"/>
      <c r="T433" s="20"/>
      <c r="U433" s="121"/>
    </row>
    <row r="434" spans="1:21" x14ac:dyDescent="0.2">
      <c r="A434" s="11">
        <f t="shared" si="781"/>
        <v>0</v>
      </c>
      <c r="B434" s="11" t="str">
        <f t="shared" si="782"/>
        <v xml:space="preserve">Plastic Surgery </v>
      </c>
      <c r="C434" s="402" t="str">
        <f t="shared" si="840"/>
        <v>Plastic Surgery</v>
      </c>
      <c r="D434" s="84" t="s">
        <v>100</v>
      </c>
      <c r="E434" s="21" t="s">
        <v>36</v>
      </c>
      <c r="F434" s="23"/>
      <c r="G434" s="24"/>
      <c r="H434" s="24"/>
      <c r="I434" s="25"/>
      <c r="J434" s="24"/>
      <c r="K434" s="24"/>
      <c r="L434" s="24"/>
      <c r="M434" s="24"/>
      <c r="N434" s="23"/>
      <c r="O434" s="24"/>
      <c r="P434" s="24"/>
      <c r="Q434" s="25"/>
      <c r="R434" s="201"/>
      <c r="S434" s="23"/>
      <c r="T434" s="24"/>
      <c r="U434" s="107"/>
    </row>
    <row r="435" spans="1:21" x14ac:dyDescent="0.2">
      <c r="A435" s="11">
        <f t="shared" si="781"/>
        <v>0</v>
      </c>
      <c r="B435" s="11" t="str">
        <f t="shared" si="782"/>
        <v>Plastic Surgery4</v>
      </c>
      <c r="C435" s="402" t="str">
        <f t="shared" si="840"/>
        <v>Plastic Surgery</v>
      </c>
      <c r="D435" s="86">
        <v>4</v>
      </c>
      <c r="E435" s="26" t="s">
        <v>15</v>
      </c>
      <c r="F435" s="27"/>
      <c r="G435" s="28"/>
      <c r="H435" s="28"/>
      <c r="I435" s="29"/>
      <c r="J435" s="365"/>
      <c r="K435" s="28"/>
      <c r="L435" s="28"/>
      <c r="M435" s="385"/>
      <c r="N435" s="27"/>
      <c r="O435" s="28"/>
      <c r="P435" s="28"/>
      <c r="Q435" s="29"/>
      <c r="R435" s="201"/>
      <c r="S435" s="181">
        <f>SUM(F435:I435)</f>
        <v>0</v>
      </c>
      <c r="T435" s="182">
        <f>SUM(J435:M435)</f>
        <v>0</v>
      </c>
      <c r="U435" s="183">
        <f>SUM(N435:Q435)</f>
        <v>0</v>
      </c>
    </row>
    <row r="436" spans="1:21" x14ac:dyDescent="0.2">
      <c r="A436" s="11">
        <f t="shared" si="781"/>
        <v>0</v>
      </c>
      <c r="B436" s="11" t="str">
        <f t="shared" si="782"/>
        <v>Plastic Surgery5</v>
      </c>
      <c r="C436" s="402" t="str">
        <f t="shared" si="840"/>
        <v>Plastic Surgery</v>
      </c>
      <c r="D436" s="87">
        <v>5</v>
      </c>
      <c r="E436" s="30" t="s">
        <v>14</v>
      </c>
      <c r="F436" s="31"/>
      <c r="G436" s="32"/>
      <c r="H436" s="32"/>
      <c r="I436" s="33"/>
      <c r="J436" s="366"/>
      <c r="K436" s="32"/>
      <c r="L436" s="32"/>
      <c r="M436" s="386"/>
      <c r="N436" s="31"/>
      <c r="O436" s="32"/>
      <c r="P436" s="32"/>
      <c r="Q436" s="33"/>
      <c r="R436" s="201"/>
      <c r="S436" s="166">
        <f t="shared" ref="S436" si="841">SUM(F436:I436)</f>
        <v>0</v>
      </c>
      <c r="T436" s="167">
        <f t="shared" ref="T436" si="842">SUM(J436:M436)</f>
        <v>0</v>
      </c>
      <c r="U436" s="168">
        <f t="shared" ref="U436" si="843">SUM(N436:Q436)</f>
        <v>0</v>
      </c>
    </row>
    <row r="437" spans="1:21" x14ac:dyDescent="0.2">
      <c r="A437" s="11">
        <f t="shared" si="781"/>
        <v>0</v>
      </c>
      <c r="B437" s="11" t="str">
        <f t="shared" si="782"/>
        <v>Plastic Surgery6</v>
      </c>
      <c r="C437" s="402" t="str">
        <f t="shared" si="840"/>
        <v>Plastic Surgery</v>
      </c>
      <c r="D437" s="84">
        <v>6</v>
      </c>
      <c r="E437" s="21" t="s">
        <v>18</v>
      </c>
      <c r="F437" s="62">
        <f>F435-F436</f>
        <v>0</v>
      </c>
      <c r="G437" s="63">
        <f t="shared" ref="G437" si="844">G435-G436</f>
        <v>0</v>
      </c>
      <c r="H437" s="63">
        <f t="shared" ref="H437" si="845">H435-H436</f>
        <v>0</v>
      </c>
      <c r="I437" s="64">
        <f t="shared" ref="I437" si="846">I435-I436</f>
        <v>0</v>
      </c>
      <c r="J437" s="361">
        <f t="shared" ref="J437" si="847">J435-J436</f>
        <v>0</v>
      </c>
      <c r="K437" s="63">
        <f t="shared" ref="K437" si="848">K435-K436</f>
        <v>0</v>
      </c>
      <c r="L437" s="63">
        <f t="shared" ref="L437" si="849">L435-L436</f>
        <v>0</v>
      </c>
      <c r="M437" s="381">
        <f t="shared" ref="M437" si="850">M435-M436</f>
        <v>0</v>
      </c>
      <c r="N437" s="62">
        <f t="shared" ref="N437" si="851">N435-N436</f>
        <v>0</v>
      </c>
      <c r="O437" s="63">
        <f t="shared" ref="O437" si="852">O435-O436</f>
        <v>0</v>
      </c>
      <c r="P437" s="63">
        <f t="shared" ref="P437" si="853">P435-P436</f>
        <v>0</v>
      </c>
      <c r="Q437" s="64">
        <f t="shared" ref="Q437" si="854">Q435-Q436</f>
        <v>0</v>
      </c>
      <c r="R437" s="203"/>
      <c r="S437" s="395">
        <f t="shared" ref="S437" si="855">S435-S436</f>
        <v>0</v>
      </c>
      <c r="T437" s="351">
        <f t="shared" ref="T437" si="856">T435-T436</f>
        <v>0</v>
      </c>
      <c r="U437" s="396">
        <f t="shared" ref="U437" si="857">U435-U436</f>
        <v>0</v>
      </c>
    </row>
    <row r="438" spans="1:21" x14ac:dyDescent="0.2">
      <c r="A438" s="11">
        <f t="shared" si="781"/>
        <v>0</v>
      </c>
      <c r="B438" s="11" t="str">
        <f t="shared" si="782"/>
        <v xml:space="preserve">Plastic Surgery </v>
      </c>
      <c r="C438" s="402" t="str">
        <f t="shared" si="840"/>
        <v>Plastic Surgery</v>
      </c>
      <c r="D438" s="88" t="s">
        <v>100</v>
      </c>
      <c r="E438" s="34"/>
      <c r="F438" s="35"/>
      <c r="G438" s="36"/>
      <c r="H438" s="36"/>
      <c r="I438" s="37"/>
      <c r="J438" s="39"/>
      <c r="K438" s="39"/>
      <c r="L438" s="39"/>
      <c r="M438" s="39"/>
      <c r="N438" s="38"/>
      <c r="O438" s="39"/>
      <c r="P438" s="39"/>
      <c r="Q438" s="40"/>
      <c r="R438" s="201"/>
      <c r="S438" s="38"/>
      <c r="T438" s="39"/>
      <c r="U438" s="108"/>
    </row>
    <row r="439" spans="1:21" x14ac:dyDescent="0.2">
      <c r="A439" s="11">
        <f t="shared" si="781"/>
        <v>0</v>
      </c>
      <c r="B439" s="11" t="str">
        <f t="shared" si="782"/>
        <v xml:space="preserve">Plastic Surgery </v>
      </c>
      <c r="C439" s="402" t="str">
        <f t="shared" si="840"/>
        <v>Plastic Surgery</v>
      </c>
      <c r="D439" s="84" t="s">
        <v>100</v>
      </c>
      <c r="E439" s="21" t="s">
        <v>32</v>
      </c>
      <c r="F439" s="23"/>
      <c r="G439" s="24"/>
      <c r="H439" s="24"/>
      <c r="I439" s="25"/>
      <c r="J439" s="24"/>
      <c r="K439" s="24"/>
      <c r="L439" s="24"/>
      <c r="M439" s="24"/>
      <c r="N439" s="23"/>
      <c r="O439" s="24"/>
      <c r="P439" s="24"/>
      <c r="Q439" s="25"/>
      <c r="R439" s="201"/>
      <c r="S439" s="23"/>
      <c r="T439" s="24"/>
      <c r="U439" s="107"/>
    </row>
    <row r="440" spans="1:21" x14ac:dyDescent="0.2">
      <c r="A440" s="11">
        <f t="shared" si="781"/>
        <v>0</v>
      </c>
      <c r="B440" s="11" t="str">
        <f t="shared" si="782"/>
        <v>Plastic Surgery7</v>
      </c>
      <c r="C440" s="402" t="str">
        <f t="shared" si="840"/>
        <v>Plastic Surgery</v>
      </c>
      <c r="D440" s="86">
        <v>7</v>
      </c>
      <c r="E440" s="26" t="s">
        <v>49</v>
      </c>
      <c r="F440" s="27"/>
      <c r="G440" s="28"/>
      <c r="H440" s="28"/>
      <c r="I440" s="29"/>
      <c r="J440" s="365"/>
      <c r="K440" s="28"/>
      <c r="L440" s="28"/>
      <c r="M440" s="385"/>
      <c r="N440" s="27"/>
      <c r="O440" s="28"/>
      <c r="P440" s="28"/>
      <c r="Q440" s="29"/>
      <c r="R440" s="206"/>
      <c r="S440" s="156">
        <f>SUM(F440:I440)</f>
        <v>0</v>
      </c>
      <c r="T440" s="157">
        <f>SUM(J440:M440)</f>
        <v>0</v>
      </c>
      <c r="U440" s="160">
        <f>SUM(N440:Q440)</f>
        <v>0</v>
      </c>
    </row>
    <row r="441" spans="1:21" x14ac:dyDescent="0.2">
      <c r="A441" s="11">
        <f t="shared" si="781"/>
        <v>0</v>
      </c>
      <c r="B441" s="11" t="str">
        <f t="shared" si="782"/>
        <v>Plastic Surgery8</v>
      </c>
      <c r="C441" s="402" t="str">
        <f t="shared" si="840"/>
        <v>Plastic Surgery</v>
      </c>
      <c r="D441" s="86">
        <v>8</v>
      </c>
      <c r="E441" s="30" t="s">
        <v>56</v>
      </c>
      <c r="F441" s="31"/>
      <c r="G441" s="32"/>
      <c r="H441" s="32"/>
      <c r="I441" s="33"/>
      <c r="J441" s="366"/>
      <c r="K441" s="32"/>
      <c r="L441" s="32"/>
      <c r="M441" s="386"/>
      <c r="N441" s="31"/>
      <c r="O441" s="32"/>
      <c r="P441" s="32"/>
      <c r="Q441" s="33"/>
      <c r="R441" s="206"/>
      <c r="S441" s="162">
        <f t="shared" ref="S441:S442" si="858">SUM(F441:I441)</f>
        <v>0</v>
      </c>
      <c r="T441" s="163">
        <f t="shared" ref="T441:T442" si="859">SUM(J441:M441)</f>
        <v>0</v>
      </c>
      <c r="U441" s="165">
        <f t="shared" ref="U441:U442" si="860">SUM(N441:Q441)</f>
        <v>0</v>
      </c>
    </row>
    <row r="442" spans="1:21" x14ac:dyDescent="0.2">
      <c r="A442" s="11">
        <f t="shared" si="781"/>
        <v>0</v>
      </c>
      <c r="B442" s="11" t="str">
        <f t="shared" si="782"/>
        <v>Plastic Surgery9</v>
      </c>
      <c r="C442" s="402" t="str">
        <f t="shared" si="840"/>
        <v>Plastic Surgery</v>
      </c>
      <c r="D442" s="84">
        <v>9</v>
      </c>
      <c r="E442" s="21" t="s">
        <v>35</v>
      </c>
      <c r="F442" s="62">
        <f t="shared" ref="F442:Q442" si="861">SUM(F440:F441)</f>
        <v>0</v>
      </c>
      <c r="G442" s="63">
        <f t="shared" si="861"/>
        <v>0</v>
      </c>
      <c r="H442" s="63">
        <f t="shared" si="861"/>
        <v>0</v>
      </c>
      <c r="I442" s="64">
        <f t="shared" si="861"/>
        <v>0</v>
      </c>
      <c r="J442" s="361">
        <f t="shared" si="861"/>
        <v>0</v>
      </c>
      <c r="K442" s="63">
        <f t="shared" si="861"/>
        <v>0</v>
      </c>
      <c r="L442" s="63">
        <f t="shared" si="861"/>
        <v>0</v>
      </c>
      <c r="M442" s="381">
        <f t="shared" si="861"/>
        <v>0</v>
      </c>
      <c r="N442" s="62">
        <f t="shared" si="861"/>
        <v>0</v>
      </c>
      <c r="O442" s="63">
        <f t="shared" si="861"/>
        <v>0</v>
      </c>
      <c r="P442" s="63">
        <f t="shared" si="861"/>
        <v>0</v>
      </c>
      <c r="Q442" s="64">
        <f t="shared" si="861"/>
        <v>0</v>
      </c>
      <c r="R442" s="203"/>
      <c r="S442" s="62">
        <f t="shared" si="858"/>
        <v>0</v>
      </c>
      <c r="T442" s="63">
        <f t="shared" si="859"/>
        <v>0</v>
      </c>
      <c r="U442" s="103">
        <f t="shared" si="860"/>
        <v>0</v>
      </c>
    </row>
    <row r="443" spans="1:21" x14ac:dyDescent="0.2">
      <c r="A443" s="11">
        <f t="shared" si="781"/>
        <v>0</v>
      </c>
      <c r="B443" s="11" t="str">
        <f t="shared" si="782"/>
        <v xml:space="preserve">Plastic Surgery </v>
      </c>
      <c r="C443" s="402" t="str">
        <f t="shared" si="840"/>
        <v>Plastic Surgery</v>
      </c>
      <c r="D443" s="89" t="s">
        <v>100</v>
      </c>
      <c r="E443" s="43"/>
      <c r="F443" s="38"/>
      <c r="G443" s="39"/>
      <c r="H443" s="39"/>
      <c r="I443" s="40"/>
      <c r="J443" s="39"/>
      <c r="K443" s="39"/>
      <c r="L443" s="39"/>
      <c r="M443" s="39"/>
      <c r="N443" s="38"/>
      <c r="O443" s="39"/>
      <c r="P443" s="39"/>
      <c r="Q443" s="40"/>
      <c r="R443" s="206"/>
      <c r="S443" s="38"/>
      <c r="T443" s="39"/>
      <c r="U443" s="108"/>
    </row>
    <row r="444" spans="1:21" x14ac:dyDescent="0.2">
      <c r="A444" s="11">
        <f t="shared" si="781"/>
        <v>0</v>
      </c>
      <c r="B444" s="11" t="str">
        <f t="shared" si="782"/>
        <v xml:space="preserve">Plastic Surgery </v>
      </c>
      <c r="C444" s="402" t="str">
        <f t="shared" si="840"/>
        <v>Plastic Surgery</v>
      </c>
      <c r="D444" s="84" t="s">
        <v>100</v>
      </c>
      <c r="E444" s="21" t="s">
        <v>27</v>
      </c>
      <c r="F444" s="23"/>
      <c r="G444" s="24"/>
      <c r="H444" s="24"/>
      <c r="I444" s="25"/>
      <c r="J444" s="24"/>
      <c r="K444" s="24"/>
      <c r="L444" s="24"/>
      <c r="M444" s="24"/>
      <c r="N444" s="23"/>
      <c r="O444" s="24"/>
      <c r="P444" s="24"/>
      <c r="Q444" s="25"/>
      <c r="R444" s="206"/>
      <c r="S444" s="23"/>
      <c r="T444" s="24"/>
      <c r="U444" s="107"/>
    </row>
    <row r="445" spans="1:21" x14ac:dyDescent="0.2">
      <c r="A445" s="11">
        <f t="shared" si="781"/>
        <v>0</v>
      </c>
      <c r="B445" s="11" t="str">
        <f t="shared" si="782"/>
        <v>Plastic Surgery10</v>
      </c>
      <c r="C445" s="402" t="str">
        <f t="shared" si="840"/>
        <v>Plastic Surgery</v>
      </c>
      <c r="D445" s="154">
        <v>10</v>
      </c>
      <c r="E445" s="155" t="s">
        <v>133</v>
      </c>
      <c r="F445" s="156">
        <f>F437-F440</f>
        <v>0</v>
      </c>
      <c r="G445" s="157">
        <f t="shared" ref="G445:Q445" si="862">G437-G440</f>
        <v>0</v>
      </c>
      <c r="H445" s="157">
        <f t="shared" si="862"/>
        <v>0</v>
      </c>
      <c r="I445" s="158">
        <f t="shared" si="862"/>
        <v>0</v>
      </c>
      <c r="J445" s="352">
        <f t="shared" si="862"/>
        <v>0</v>
      </c>
      <c r="K445" s="157">
        <f t="shared" si="862"/>
        <v>0</v>
      </c>
      <c r="L445" s="157">
        <f t="shared" si="862"/>
        <v>0</v>
      </c>
      <c r="M445" s="380">
        <f t="shared" si="862"/>
        <v>0</v>
      </c>
      <c r="N445" s="156">
        <f t="shared" si="862"/>
        <v>0</v>
      </c>
      <c r="O445" s="157">
        <f t="shared" si="862"/>
        <v>0</v>
      </c>
      <c r="P445" s="157">
        <f t="shared" si="862"/>
        <v>0</v>
      </c>
      <c r="Q445" s="158">
        <f t="shared" si="862"/>
        <v>0</v>
      </c>
      <c r="R445" s="204"/>
      <c r="S445" s="353">
        <f t="shared" ref="S445:U445" si="863">S437-S440</f>
        <v>0</v>
      </c>
      <c r="T445" s="352">
        <f t="shared" si="863"/>
        <v>0</v>
      </c>
      <c r="U445" s="160">
        <f t="shared" si="863"/>
        <v>0</v>
      </c>
    </row>
    <row r="446" spans="1:21" x14ac:dyDescent="0.2">
      <c r="A446" s="11">
        <f t="shared" si="781"/>
        <v>0</v>
      </c>
      <c r="B446" s="11" t="str">
        <f t="shared" si="782"/>
        <v>Plastic Surgery11</v>
      </c>
      <c r="C446" s="402" t="str">
        <f t="shared" si="840"/>
        <v>Plastic Surgery</v>
      </c>
      <c r="D446" s="154">
        <v>11</v>
      </c>
      <c r="E446" s="155" t="s">
        <v>134</v>
      </c>
      <c r="F446" s="162">
        <f t="shared" ref="F446:U446" si="864">F437-F442</f>
        <v>0</v>
      </c>
      <c r="G446" s="163">
        <f t="shared" si="864"/>
        <v>0</v>
      </c>
      <c r="H446" s="163">
        <f t="shared" si="864"/>
        <v>0</v>
      </c>
      <c r="I446" s="164">
        <f t="shared" si="864"/>
        <v>0</v>
      </c>
      <c r="J446" s="362">
        <f t="shared" si="864"/>
        <v>0</v>
      </c>
      <c r="K446" s="163">
        <f t="shared" si="864"/>
        <v>0</v>
      </c>
      <c r="L446" s="163">
        <f t="shared" si="864"/>
        <v>0</v>
      </c>
      <c r="M446" s="382">
        <f t="shared" si="864"/>
        <v>0</v>
      </c>
      <c r="N446" s="162">
        <f t="shared" si="864"/>
        <v>0</v>
      </c>
      <c r="O446" s="163">
        <f t="shared" si="864"/>
        <v>0</v>
      </c>
      <c r="P446" s="163">
        <f t="shared" si="864"/>
        <v>0</v>
      </c>
      <c r="Q446" s="164">
        <f t="shared" si="864"/>
        <v>0</v>
      </c>
      <c r="R446" s="204">
        <f t="shared" si="864"/>
        <v>0</v>
      </c>
      <c r="S446" s="156">
        <f t="shared" si="864"/>
        <v>0</v>
      </c>
      <c r="T446" s="163">
        <f t="shared" si="864"/>
        <v>0</v>
      </c>
      <c r="U446" s="165">
        <f t="shared" si="864"/>
        <v>0</v>
      </c>
    </row>
    <row r="447" spans="1:21" x14ac:dyDescent="0.2">
      <c r="A447" s="11">
        <f t="shared" si="781"/>
        <v>0</v>
      </c>
      <c r="B447" s="11" t="str">
        <f t="shared" si="782"/>
        <v>Plastic Surgery12</v>
      </c>
      <c r="C447" s="402" t="str">
        <f t="shared" si="840"/>
        <v>Plastic Surgery</v>
      </c>
      <c r="D447" s="154">
        <v>12</v>
      </c>
      <c r="E447" s="161" t="s">
        <v>30</v>
      </c>
      <c r="F447" s="173">
        <f>F432+F446</f>
        <v>0</v>
      </c>
      <c r="G447" s="167">
        <f>F447+G446</f>
        <v>0</v>
      </c>
      <c r="H447" s="167">
        <f t="shared" ref="H447" si="865">G447+H446</f>
        <v>0</v>
      </c>
      <c r="I447" s="169">
        <f t="shared" ref="I447" si="866">H447+I446</f>
        <v>0</v>
      </c>
      <c r="J447" s="363">
        <f t="shared" ref="J447" si="867">I447+J446</f>
        <v>0</v>
      </c>
      <c r="K447" s="167">
        <f t="shared" ref="K447" si="868">J447+K446</f>
        <v>0</v>
      </c>
      <c r="L447" s="167">
        <f t="shared" ref="L447" si="869">K447+L446</f>
        <v>0</v>
      </c>
      <c r="M447" s="383">
        <f t="shared" ref="M447" si="870">L447+M446</f>
        <v>0</v>
      </c>
      <c r="N447" s="166">
        <f t="shared" ref="N447" si="871">M447+N446</f>
        <v>0</v>
      </c>
      <c r="O447" s="167">
        <f t="shared" ref="O447" si="872">N447+O446</f>
        <v>0</v>
      </c>
      <c r="P447" s="167">
        <f t="shared" ref="P447" si="873">O447+P446</f>
        <v>0</v>
      </c>
      <c r="Q447" s="169">
        <f t="shared" ref="Q447" si="874">P447+Q446</f>
        <v>0</v>
      </c>
      <c r="R447" s="204"/>
      <c r="S447" s="166">
        <f>I447</f>
        <v>0</v>
      </c>
      <c r="T447" s="167">
        <f>M447</f>
        <v>0</v>
      </c>
      <c r="U447" s="168">
        <f>Q447</f>
        <v>0</v>
      </c>
    </row>
    <row r="448" spans="1:21" x14ac:dyDescent="0.2">
      <c r="A448" s="11">
        <f t="shared" si="781"/>
        <v>0</v>
      </c>
      <c r="B448" s="11" t="str">
        <f t="shared" si="782"/>
        <v>Plastic Surgery13</v>
      </c>
      <c r="C448" s="402" t="str">
        <f t="shared" si="840"/>
        <v>Plastic Surgery</v>
      </c>
      <c r="D448" s="154">
        <v>13</v>
      </c>
      <c r="E448" s="155" t="s">
        <v>28</v>
      </c>
      <c r="F448" s="166" t="e">
        <f>F447/(F442/13)</f>
        <v>#DIV/0!</v>
      </c>
      <c r="G448" s="167" t="e">
        <f t="shared" ref="G448" si="875">G447/(G442/13)</f>
        <v>#DIV/0!</v>
      </c>
      <c r="H448" s="167" t="e">
        <f t="shared" ref="H448" si="876">H447/(H442/13)</f>
        <v>#DIV/0!</v>
      </c>
      <c r="I448" s="169" t="e">
        <f t="shared" ref="I448" si="877">I447/(I442/13)</f>
        <v>#DIV/0!</v>
      </c>
      <c r="J448" s="363" t="e">
        <f t="shared" ref="J448" si="878">J447/(J442/13)</f>
        <v>#DIV/0!</v>
      </c>
      <c r="K448" s="167" t="e">
        <f t="shared" ref="K448" si="879">K447/(K442/13)</f>
        <v>#DIV/0!</v>
      </c>
      <c r="L448" s="167" t="e">
        <f t="shared" ref="L448" si="880">L447/(L442/13)</f>
        <v>#DIV/0!</v>
      </c>
      <c r="M448" s="383" t="e">
        <f t="shared" ref="M448" si="881">M447/(M442/13)</f>
        <v>#DIV/0!</v>
      </c>
      <c r="N448" s="166" t="e">
        <f t="shared" ref="N448" si="882">N447/(N442/13)</f>
        <v>#DIV/0!</v>
      </c>
      <c r="O448" s="167" t="e">
        <f t="shared" ref="O448" si="883">O447/(O442/13)</f>
        <v>#DIV/0!</v>
      </c>
      <c r="P448" s="167" t="e">
        <f t="shared" ref="P448" si="884">P447/(P442/13)</f>
        <v>#DIV/0!</v>
      </c>
      <c r="Q448" s="169" t="e">
        <f t="shared" ref="Q448" si="885">Q447/(Q442/13)</f>
        <v>#DIV/0!</v>
      </c>
      <c r="R448" s="204"/>
      <c r="S448" s="166" t="e">
        <f t="shared" ref="S448" si="886">I448</f>
        <v>#DIV/0!</v>
      </c>
      <c r="T448" s="167" t="e">
        <f t="shared" ref="T448" si="887">M448</f>
        <v>#DIV/0!</v>
      </c>
      <c r="U448" s="168" t="e">
        <f t="shared" ref="U448" si="888">Q448</f>
        <v>#DIV/0!</v>
      </c>
    </row>
    <row r="449" spans="1:21" x14ac:dyDescent="0.2">
      <c r="A449" s="11">
        <f t="shared" si="781"/>
        <v>0</v>
      </c>
      <c r="B449" s="11" t="str">
        <f t="shared" si="782"/>
        <v>Plastic Surgery14</v>
      </c>
      <c r="C449" s="402" t="str">
        <f t="shared" si="840"/>
        <v>Plastic Surgery</v>
      </c>
      <c r="D449" s="86">
        <v>14</v>
      </c>
      <c r="E449" s="45" t="s">
        <v>33</v>
      </c>
      <c r="F449" s="48"/>
      <c r="G449" s="46"/>
      <c r="H449" s="46"/>
      <c r="I449" s="47"/>
      <c r="J449" s="367"/>
      <c r="K449" s="46"/>
      <c r="L449" s="46"/>
      <c r="M449" s="387"/>
      <c r="N449" s="48"/>
      <c r="O449" s="46"/>
      <c r="P449" s="46"/>
      <c r="Q449" s="47"/>
      <c r="R449" s="206"/>
      <c r="S449" s="166">
        <f>I449</f>
        <v>0</v>
      </c>
      <c r="T449" s="167">
        <f>M449</f>
        <v>0</v>
      </c>
      <c r="U449" s="168">
        <f>Q449</f>
        <v>0</v>
      </c>
    </row>
    <row r="450" spans="1:21" x14ac:dyDescent="0.2">
      <c r="A450" s="11">
        <f t="shared" si="781"/>
        <v>0</v>
      </c>
      <c r="B450" s="11" t="str">
        <f t="shared" si="782"/>
        <v>Plastic Surgery15</v>
      </c>
      <c r="C450" s="402" t="str">
        <f t="shared" si="840"/>
        <v>Plastic Surgery</v>
      </c>
      <c r="D450" s="154">
        <v>15</v>
      </c>
      <c r="E450" s="155" t="s">
        <v>275</v>
      </c>
      <c r="F450" s="373" t="e">
        <f>VLOOKUP(CONCATENATE($A450,$C450),'[1]NOP Board spclty milstns MNTH'!$D$2:$AJ$386,F$9,FALSE)</f>
        <v>#N/A</v>
      </c>
      <c r="G450" s="346" t="e">
        <f>VLOOKUP(CONCATENATE($A450,$C450),'[1]NOP Board spclty milstns MNTH'!$D$2:$AJ$386,G$9,FALSE)</f>
        <v>#N/A</v>
      </c>
      <c r="H450" s="347" t="e">
        <f>VLOOKUP(CONCATENATE($A450,$C450),'[1]NOP Board spclty milstns MNTH'!$D$2:$AJ$386,H$9,FALSE)</f>
        <v>#N/A</v>
      </c>
      <c r="I450" s="374" t="e">
        <f>VLOOKUP(CONCATENATE($A450,$C450),'[1]NOP Board spclty milstns MNTH'!$D$2:$AJ$386,I$9,FALSE)</f>
        <v>#N/A</v>
      </c>
      <c r="J450" s="348" t="e">
        <f>VLOOKUP(CONCATENATE($A450,$C450),'[1]NOP Board spclty milstns MNTH'!$D$2:$AJ$386,J$9,FALSE)</f>
        <v>#N/A</v>
      </c>
      <c r="K450" s="349" t="e">
        <f>VLOOKUP(CONCATENATE($A450,$C450),'[1]NOP Board spclty milstns MNTH'!$D$2:$AJ$386,K$9,FALSE)</f>
        <v>#N/A</v>
      </c>
      <c r="L450" s="346" t="e">
        <f>VLOOKUP(CONCATENATE($A450,$C450),'[1]NOP Board spclty milstns MNTH'!$D$2:$AJ$386,L$9,FALSE)</f>
        <v>#N/A</v>
      </c>
      <c r="M450" s="348" t="e">
        <f>VLOOKUP(CONCATENATE($A450,$C450),'[1]NOP Board spclty milstns MNTH'!$D$2:$AJ$386,M$9,FALSE)</f>
        <v>#N/A</v>
      </c>
      <c r="N450" s="405" t="s">
        <v>16</v>
      </c>
      <c r="O450" s="406" t="s">
        <v>16</v>
      </c>
      <c r="P450" s="407" t="s">
        <v>16</v>
      </c>
      <c r="Q450" s="408" t="s">
        <v>16</v>
      </c>
      <c r="R450" s="206"/>
      <c r="S450" s="166" t="e">
        <f>I450</f>
        <v>#N/A</v>
      </c>
      <c r="T450" s="167" t="e">
        <f>M450</f>
        <v>#N/A</v>
      </c>
      <c r="U450" s="168" t="str">
        <f>Q450</f>
        <v>-</v>
      </c>
    </row>
    <row r="451" spans="1:21" x14ac:dyDescent="0.2">
      <c r="A451" s="11">
        <f t="shared" si="781"/>
        <v>0</v>
      </c>
      <c r="B451" s="11" t="str">
        <f t="shared" si="782"/>
        <v>Plastic Surgery16</v>
      </c>
      <c r="C451" s="402" t="str">
        <f t="shared" si="840"/>
        <v>Plastic Surgery</v>
      </c>
      <c r="D451" s="85">
        <v>16</v>
      </c>
      <c r="E451" s="14" t="s">
        <v>34</v>
      </c>
      <c r="F451" s="376"/>
      <c r="G451" s="350"/>
      <c r="H451" s="350"/>
      <c r="I451" s="377"/>
      <c r="J451" s="368"/>
      <c r="K451" s="350"/>
      <c r="L451" s="350"/>
      <c r="M451" s="388"/>
      <c r="N451" s="376"/>
      <c r="O451" s="350"/>
      <c r="P451" s="350"/>
      <c r="Q451" s="377"/>
      <c r="R451" s="206"/>
      <c r="S451" s="162"/>
      <c r="T451" s="163"/>
      <c r="U451" s="165"/>
    </row>
    <row r="452" spans="1:21" x14ac:dyDescent="0.2">
      <c r="A452" s="11">
        <f t="shared" si="781"/>
        <v>0</v>
      </c>
      <c r="B452" s="11" t="str">
        <f t="shared" si="782"/>
        <v xml:space="preserve">Plastic Surgery </v>
      </c>
      <c r="C452" s="402" t="str">
        <f t="shared" si="840"/>
        <v>Plastic Surgery</v>
      </c>
      <c r="D452" s="84" t="s">
        <v>100</v>
      </c>
      <c r="E452" s="21" t="s">
        <v>57</v>
      </c>
      <c r="F452" s="23"/>
      <c r="G452" s="24"/>
      <c r="H452" s="24"/>
      <c r="I452" s="25"/>
      <c r="J452" s="24"/>
      <c r="K452" s="24"/>
      <c r="L452" s="24"/>
      <c r="M452" s="24"/>
      <c r="N452" s="23"/>
      <c r="O452" s="24"/>
      <c r="P452" s="24"/>
      <c r="Q452" s="25"/>
      <c r="R452" s="201"/>
      <c r="S452" s="23"/>
      <c r="T452" s="24"/>
      <c r="U452" s="107"/>
    </row>
    <row r="453" spans="1:21" x14ac:dyDescent="0.2">
      <c r="A453" s="11">
        <f t="shared" si="781"/>
        <v>0</v>
      </c>
      <c r="B453" s="11" t="str">
        <f t="shared" si="782"/>
        <v>Plastic Surgery17</v>
      </c>
      <c r="C453" s="402" t="str">
        <f t="shared" si="840"/>
        <v>Plastic Surgery</v>
      </c>
      <c r="D453" s="345">
        <v>17</v>
      </c>
      <c r="E453" s="44" t="s">
        <v>29</v>
      </c>
      <c r="F453" s="49">
        <v>0</v>
      </c>
      <c r="G453" s="50">
        <v>0</v>
      </c>
      <c r="H453" s="50">
        <v>0</v>
      </c>
      <c r="I453" s="51">
        <v>0</v>
      </c>
      <c r="J453" s="369">
        <v>0</v>
      </c>
      <c r="K453" s="50">
        <v>0</v>
      </c>
      <c r="L453" s="50">
        <v>0</v>
      </c>
      <c r="M453" s="389">
        <v>0</v>
      </c>
      <c r="N453" s="49">
        <v>0</v>
      </c>
      <c r="O453" s="50">
        <v>0</v>
      </c>
      <c r="P453" s="50">
        <v>0</v>
      </c>
      <c r="Q453" s="51">
        <v>0</v>
      </c>
      <c r="R453" s="201"/>
      <c r="S453" s="27"/>
      <c r="T453" s="28"/>
      <c r="U453" s="116"/>
    </row>
    <row r="454" spans="1:21" ht="13.5" thickBot="1" x14ac:dyDescent="0.25">
      <c r="A454" s="11">
        <f t="shared" si="781"/>
        <v>0</v>
      </c>
      <c r="B454" s="11" t="str">
        <f t="shared" si="782"/>
        <v>Plastic Surgery18</v>
      </c>
      <c r="C454" s="402" t="str">
        <f t="shared" si="840"/>
        <v>Plastic Surgery</v>
      </c>
      <c r="D454" s="170">
        <v>18</v>
      </c>
      <c r="E454" s="171" t="s">
        <v>37</v>
      </c>
      <c r="F454" s="166">
        <f t="shared" ref="F454:Q454" si="889">F453*F442</f>
        <v>0</v>
      </c>
      <c r="G454" s="167">
        <f t="shared" si="889"/>
        <v>0</v>
      </c>
      <c r="H454" s="167">
        <f t="shared" si="889"/>
        <v>0</v>
      </c>
      <c r="I454" s="169">
        <f t="shared" si="889"/>
        <v>0</v>
      </c>
      <c r="J454" s="363">
        <f t="shared" si="889"/>
        <v>0</v>
      </c>
      <c r="K454" s="167">
        <f t="shared" si="889"/>
        <v>0</v>
      </c>
      <c r="L454" s="167">
        <f t="shared" si="889"/>
        <v>0</v>
      </c>
      <c r="M454" s="383">
        <f t="shared" si="889"/>
        <v>0</v>
      </c>
      <c r="N454" s="166">
        <f t="shared" si="889"/>
        <v>0</v>
      </c>
      <c r="O454" s="167">
        <f t="shared" si="889"/>
        <v>0</v>
      </c>
      <c r="P454" s="167">
        <f t="shared" si="889"/>
        <v>0</v>
      </c>
      <c r="Q454" s="169">
        <f t="shared" si="889"/>
        <v>0</v>
      </c>
      <c r="R454" s="203"/>
      <c r="S454" s="166">
        <f t="shared" ref="S454" si="890">SUM(F454:I454)</f>
        <v>0</v>
      </c>
      <c r="T454" s="167">
        <f t="shared" ref="T454" si="891">SUM(J454:M454)</f>
        <v>0</v>
      </c>
      <c r="U454" s="168">
        <f t="shared" ref="U454" si="892">SUM(N454:Q454)</f>
        <v>0</v>
      </c>
    </row>
    <row r="455" spans="1:21" ht="18.75" thickBot="1" x14ac:dyDescent="0.3">
      <c r="A455" s="11">
        <f t="shared" si="781"/>
        <v>0</v>
      </c>
      <c r="B455" s="11" t="str">
        <f t="shared" si="782"/>
        <v>Respiratory MedicineRespiratory Medicine</v>
      </c>
      <c r="C455" s="401" t="str">
        <f>D455</f>
        <v>Respiratory Medicine</v>
      </c>
      <c r="D455" s="68" t="s">
        <v>77</v>
      </c>
      <c r="E455" s="80"/>
      <c r="F455" s="375"/>
      <c r="G455" s="81"/>
      <c r="H455" s="81"/>
      <c r="I455" s="372"/>
      <c r="J455" s="81"/>
      <c r="K455" s="81"/>
      <c r="L455" s="81"/>
      <c r="M455" s="81"/>
      <c r="N455" s="391"/>
      <c r="O455" s="69"/>
      <c r="P455" s="69"/>
      <c r="Q455" s="392"/>
      <c r="R455" s="69"/>
      <c r="S455" s="391"/>
      <c r="T455" s="69"/>
      <c r="U455" s="82"/>
    </row>
    <row r="456" spans="1:21" x14ac:dyDescent="0.2">
      <c r="A456" s="11">
        <f t="shared" si="781"/>
        <v>0</v>
      </c>
      <c r="B456" s="11" t="str">
        <f t="shared" si="782"/>
        <v>Respiratory Medicine1</v>
      </c>
      <c r="C456" s="402" t="str">
        <f>C455</f>
        <v>Respiratory Medicine</v>
      </c>
      <c r="D456" s="84">
        <v>1</v>
      </c>
      <c r="E456" s="21" t="s">
        <v>55</v>
      </c>
      <c r="F456" s="198">
        <v>0</v>
      </c>
      <c r="G456" s="20"/>
      <c r="H456" s="20"/>
      <c r="I456" s="120"/>
      <c r="J456" s="13"/>
      <c r="K456" s="13"/>
      <c r="L456" s="13"/>
      <c r="M456" s="13"/>
      <c r="N456" s="128"/>
      <c r="O456" s="13"/>
      <c r="P456" s="13"/>
      <c r="Q456" s="129"/>
      <c r="R456" s="201"/>
      <c r="S456" s="119"/>
      <c r="T456" s="20"/>
      <c r="U456" s="121"/>
    </row>
    <row r="457" spans="1:21" x14ac:dyDescent="0.2">
      <c r="A457" s="11">
        <f t="shared" si="781"/>
        <v>0</v>
      </c>
      <c r="B457" s="11" t="str">
        <f t="shared" si="782"/>
        <v>Respiratory Medicine2</v>
      </c>
      <c r="C457" s="402" t="str">
        <f t="shared" ref="C457:C480" si="893">C456</f>
        <v>Respiratory Medicine</v>
      </c>
      <c r="D457" s="84">
        <v>2</v>
      </c>
      <c r="E457" s="21" t="s">
        <v>117</v>
      </c>
      <c r="F457" s="198">
        <v>0</v>
      </c>
      <c r="G457" s="20"/>
      <c r="H457" s="20"/>
      <c r="I457" s="120"/>
      <c r="J457" s="20"/>
      <c r="K457" s="20"/>
      <c r="L457" s="20"/>
      <c r="M457" s="20"/>
      <c r="N457" s="119"/>
      <c r="O457" s="20"/>
      <c r="P457" s="20"/>
      <c r="Q457" s="120"/>
      <c r="R457" s="201"/>
      <c r="S457" s="119"/>
      <c r="T457" s="20"/>
      <c r="U457" s="121"/>
    </row>
    <row r="458" spans="1:21" x14ac:dyDescent="0.2">
      <c r="A458" s="11">
        <f t="shared" si="781"/>
        <v>0</v>
      </c>
      <c r="B458" s="11" t="str">
        <f t="shared" si="782"/>
        <v>Respiratory Medicine3</v>
      </c>
      <c r="C458" s="402" t="str">
        <f t="shared" si="893"/>
        <v>Respiratory Medicine</v>
      </c>
      <c r="D458" s="84">
        <v>3</v>
      </c>
      <c r="E458" s="21" t="s">
        <v>118</v>
      </c>
      <c r="F458" s="198">
        <v>0</v>
      </c>
      <c r="G458" s="20"/>
      <c r="H458" s="20"/>
      <c r="I458" s="120"/>
      <c r="J458" s="20"/>
      <c r="K458" s="20"/>
      <c r="L458" s="20"/>
      <c r="M458" s="20"/>
      <c r="N458" s="119"/>
      <c r="O458" s="20"/>
      <c r="P458" s="20"/>
      <c r="Q458" s="120"/>
      <c r="R458" s="201"/>
      <c r="S458" s="119"/>
      <c r="T458" s="20"/>
      <c r="U458" s="121"/>
    </row>
    <row r="459" spans="1:21" x14ac:dyDescent="0.2">
      <c r="A459" s="11">
        <f t="shared" si="781"/>
        <v>0</v>
      </c>
      <c r="B459" s="11" t="str">
        <f t="shared" si="782"/>
        <v xml:space="preserve">Respiratory Medicine </v>
      </c>
      <c r="C459" s="402" t="str">
        <f t="shared" si="893"/>
        <v>Respiratory Medicine</v>
      </c>
      <c r="D459" s="88" t="s">
        <v>100</v>
      </c>
      <c r="E459" s="34"/>
      <c r="F459" s="119"/>
      <c r="G459" s="20"/>
      <c r="H459" s="20"/>
      <c r="I459" s="120"/>
      <c r="J459" s="52"/>
      <c r="K459" s="52"/>
      <c r="L459" s="52"/>
      <c r="M459" s="52"/>
      <c r="N459" s="130"/>
      <c r="O459" s="52"/>
      <c r="P459" s="52"/>
      <c r="Q459" s="131"/>
      <c r="R459" s="201"/>
      <c r="S459" s="119"/>
      <c r="T459" s="20"/>
      <c r="U459" s="121"/>
    </row>
    <row r="460" spans="1:21" x14ac:dyDescent="0.2">
      <c r="A460" s="11">
        <f t="shared" si="781"/>
        <v>0</v>
      </c>
      <c r="B460" s="11" t="str">
        <f t="shared" si="782"/>
        <v xml:space="preserve">Respiratory Medicine </v>
      </c>
      <c r="C460" s="402" t="str">
        <f t="shared" si="893"/>
        <v>Respiratory Medicine</v>
      </c>
      <c r="D460" s="84" t="s">
        <v>100</v>
      </c>
      <c r="E460" s="21" t="s">
        <v>36</v>
      </c>
      <c r="F460" s="23"/>
      <c r="G460" s="24"/>
      <c r="H460" s="24"/>
      <c r="I460" s="25"/>
      <c r="J460" s="24"/>
      <c r="K460" s="24"/>
      <c r="L460" s="24"/>
      <c r="M460" s="24"/>
      <c r="N460" s="23"/>
      <c r="O460" s="24"/>
      <c r="P460" s="24"/>
      <c r="Q460" s="25"/>
      <c r="R460" s="201"/>
      <c r="S460" s="23"/>
      <c r="T460" s="24"/>
      <c r="U460" s="107"/>
    </row>
    <row r="461" spans="1:21" x14ac:dyDescent="0.2">
      <c r="A461" s="11">
        <f t="shared" si="781"/>
        <v>0</v>
      </c>
      <c r="B461" s="11" t="str">
        <f t="shared" si="782"/>
        <v>Respiratory Medicine4</v>
      </c>
      <c r="C461" s="402" t="str">
        <f t="shared" si="893"/>
        <v>Respiratory Medicine</v>
      </c>
      <c r="D461" s="86">
        <v>4</v>
      </c>
      <c r="E461" s="26" t="s">
        <v>15</v>
      </c>
      <c r="F461" s="27"/>
      <c r="G461" s="28"/>
      <c r="H461" s="28"/>
      <c r="I461" s="29"/>
      <c r="J461" s="365"/>
      <c r="K461" s="28"/>
      <c r="L461" s="28"/>
      <c r="M461" s="385"/>
      <c r="N461" s="27"/>
      <c r="O461" s="28"/>
      <c r="P461" s="28"/>
      <c r="Q461" s="29"/>
      <c r="R461" s="201"/>
      <c r="S461" s="181">
        <f>SUM(F461:I461)</f>
        <v>0</v>
      </c>
      <c r="T461" s="182">
        <f>SUM(J461:M461)</f>
        <v>0</v>
      </c>
      <c r="U461" s="183">
        <f>SUM(N461:Q461)</f>
        <v>0</v>
      </c>
    </row>
    <row r="462" spans="1:21" x14ac:dyDescent="0.2">
      <c r="A462" s="11">
        <f t="shared" si="781"/>
        <v>0</v>
      </c>
      <c r="B462" s="11" t="str">
        <f t="shared" si="782"/>
        <v>Respiratory Medicine5</v>
      </c>
      <c r="C462" s="402" t="str">
        <f t="shared" si="893"/>
        <v>Respiratory Medicine</v>
      </c>
      <c r="D462" s="87">
        <v>5</v>
      </c>
      <c r="E462" s="30" t="s">
        <v>14</v>
      </c>
      <c r="F462" s="31"/>
      <c r="G462" s="32"/>
      <c r="H462" s="32"/>
      <c r="I462" s="33"/>
      <c r="J462" s="366"/>
      <c r="K462" s="32"/>
      <c r="L462" s="32"/>
      <c r="M462" s="386"/>
      <c r="N462" s="31"/>
      <c r="O462" s="32"/>
      <c r="P462" s="32"/>
      <c r="Q462" s="33"/>
      <c r="R462" s="201"/>
      <c r="S462" s="166">
        <f t="shared" ref="S462" si="894">SUM(F462:I462)</f>
        <v>0</v>
      </c>
      <c r="T462" s="167">
        <f t="shared" ref="T462" si="895">SUM(J462:M462)</f>
        <v>0</v>
      </c>
      <c r="U462" s="168">
        <f t="shared" ref="U462" si="896">SUM(N462:Q462)</f>
        <v>0</v>
      </c>
    </row>
    <row r="463" spans="1:21" x14ac:dyDescent="0.2">
      <c r="A463" s="11">
        <f t="shared" ref="A463:A526" si="897">$E$5</f>
        <v>0</v>
      </c>
      <c r="B463" s="11" t="str">
        <f t="shared" ref="B463:B526" si="898">CONCATENATE(C463,D463)</f>
        <v>Respiratory Medicine6</v>
      </c>
      <c r="C463" s="402" t="str">
        <f t="shared" si="893"/>
        <v>Respiratory Medicine</v>
      </c>
      <c r="D463" s="84">
        <v>6</v>
      </c>
      <c r="E463" s="21" t="s">
        <v>18</v>
      </c>
      <c r="F463" s="62">
        <f>F461-F462</f>
        <v>0</v>
      </c>
      <c r="G463" s="63">
        <f t="shared" ref="G463" si="899">G461-G462</f>
        <v>0</v>
      </c>
      <c r="H463" s="63">
        <f t="shared" ref="H463" si="900">H461-H462</f>
        <v>0</v>
      </c>
      <c r="I463" s="64">
        <f t="shared" ref="I463" si="901">I461-I462</f>
        <v>0</v>
      </c>
      <c r="J463" s="361">
        <f t="shared" ref="J463" si="902">J461-J462</f>
        <v>0</v>
      </c>
      <c r="K463" s="63">
        <f t="shared" ref="K463" si="903">K461-K462</f>
        <v>0</v>
      </c>
      <c r="L463" s="63">
        <f t="shared" ref="L463" si="904">L461-L462</f>
        <v>0</v>
      </c>
      <c r="M463" s="381">
        <f t="shared" ref="M463" si="905">M461-M462</f>
        <v>0</v>
      </c>
      <c r="N463" s="62">
        <f t="shared" ref="N463" si="906">N461-N462</f>
        <v>0</v>
      </c>
      <c r="O463" s="63">
        <f t="shared" ref="O463" si="907">O461-O462</f>
        <v>0</v>
      </c>
      <c r="P463" s="63">
        <f t="shared" ref="P463" si="908">P461-P462</f>
        <v>0</v>
      </c>
      <c r="Q463" s="64">
        <f t="shared" ref="Q463" si="909">Q461-Q462</f>
        <v>0</v>
      </c>
      <c r="R463" s="203"/>
      <c r="S463" s="395">
        <f t="shared" ref="S463" si="910">S461-S462</f>
        <v>0</v>
      </c>
      <c r="T463" s="351">
        <f t="shared" ref="T463" si="911">T461-T462</f>
        <v>0</v>
      </c>
      <c r="U463" s="396">
        <f t="shared" ref="U463" si="912">U461-U462</f>
        <v>0</v>
      </c>
    </row>
    <row r="464" spans="1:21" x14ac:dyDescent="0.2">
      <c r="A464" s="11">
        <f t="shared" si="897"/>
        <v>0</v>
      </c>
      <c r="B464" s="11" t="str">
        <f t="shared" si="898"/>
        <v xml:space="preserve">Respiratory Medicine </v>
      </c>
      <c r="C464" s="402" t="str">
        <f t="shared" si="893"/>
        <v>Respiratory Medicine</v>
      </c>
      <c r="D464" s="88" t="s">
        <v>100</v>
      </c>
      <c r="E464" s="34"/>
      <c r="F464" s="35"/>
      <c r="G464" s="36"/>
      <c r="H464" s="36"/>
      <c r="I464" s="37"/>
      <c r="J464" s="39"/>
      <c r="K464" s="39"/>
      <c r="L464" s="39"/>
      <c r="M464" s="39"/>
      <c r="N464" s="38"/>
      <c r="O464" s="39"/>
      <c r="P464" s="39"/>
      <c r="Q464" s="40"/>
      <c r="R464" s="201"/>
      <c r="S464" s="38"/>
      <c r="T464" s="39"/>
      <c r="U464" s="108"/>
    </row>
    <row r="465" spans="1:21" x14ac:dyDescent="0.2">
      <c r="A465" s="11">
        <f t="shared" si="897"/>
        <v>0</v>
      </c>
      <c r="B465" s="11" t="str">
        <f t="shared" si="898"/>
        <v xml:space="preserve">Respiratory Medicine </v>
      </c>
      <c r="C465" s="402" t="str">
        <f t="shared" si="893"/>
        <v>Respiratory Medicine</v>
      </c>
      <c r="D465" s="84" t="s">
        <v>100</v>
      </c>
      <c r="E465" s="21" t="s">
        <v>32</v>
      </c>
      <c r="F465" s="23"/>
      <c r="G465" s="24"/>
      <c r="H465" s="24"/>
      <c r="I465" s="25"/>
      <c r="J465" s="24"/>
      <c r="K465" s="24"/>
      <c r="L465" s="24"/>
      <c r="M465" s="24"/>
      <c r="N465" s="23"/>
      <c r="O465" s="24"/>
      <c r="P465" s="24"/>
      <c r="Q465" s="25"/>
      <c r="R465" s="201"/>
      <c r="S465" s="23"/>
      <c r="T465" s="24"/>
      <c r="U465" s="107"/>
    </row>
    <row r="466" spans="1:21" x14ac:dyDescent="0.2">
      <c r="A466" s="11">
        <f t="shared" si="897"/>
        <v>0</v>
      </c>
      <c r="B466" s="11" t="str">
        <f t="shared" si="898"/>
        <v>Respiratory Medicine7</v>
      </c>
      <c r="C466" s="402" t="str">
        <f t="shared" si="893"/>
        <v>Respiratory Medicine</v>
      </c>
      <c r="D466" s="86">
        <v>7</v>
      </c>
      <c r="E466" s="26" t="s">
        <v>49</v>
      </c>
      <c r="F466" s="27"/>
      <c r="G466" s="28"/>
      <c r="H466" s="28"/>
      <c r="I466" s="29"/>
      <c r="J466" s="365"/>
      <c r="K466" s="28"/>
      <c r="L466" s="28"/>
      <c r="M466" s="385"/>
      <c r="N466" s="27"/>
      <c r="O466" s="28"/>
      <c r="P466" s="28"/>
      <c r="Q466" s="29"/>
      <c r="R466" s="206"/>
      <c r="S466" s="156">
        <f>SUM(F466:I466)</f>
        <v>0</v>
      </c>
      <c r="T466" s="157">
        <f>SUM(J466:M466)</f>
        <v>0</v>
      </c>
      <c r="U466" s="160">
        <f>SUM(N466:Q466)</f>
        <v>0</v>
      </c>
    </row>
    <row r="467" spans="1:21" x14ac:dyDescent="0.2">
      <c r="A467" s="11">
        <f t="shared" si="897"/>
        <v>0</v>
      </c>
      <c r="B467" s="11" t="str">
        <f t="shared" si="898"/>
        <v>Respiratory Medicine8</v>
      </c>
      <c r="C467" s="402" t="str">
        <f t="shared" si="893"/>
        <v>Respiratory Medicine</v>
      </c>
      <c r="D467" s="86">
        <v>8</v>
      </c>
      <c r="E467" s="30" t="s">
        <v>56</v>
      </c>
      <c r="F467" s="31"/>
      <c r="G467" s="32"/>
      <c r="H467" s="32"/>
      <c r="I467" s="33"/>
      <c r="J467" s="366"/>
      <c r="K467" s="32"/>
      <c r="L467" s="32"/>
      <c r="M467" s="386"/>
      <c r="N467" s="31"/>
      <c r="O467" s="32"/>
      <c r="P467" s="32"/>
      <c r="Q467" s="33"/>
      <c r="R467" s="206"/>
      <c r="S467" s="162">
        <f t="shared" ref="S467:S468" si="913">SUM(F467:I467)</f>
        <v>0</v>
      </c>
      <c r="T467" s="163">
        <f t="shared" ref="T467:T468" si="914">SUM(J467:M467)</f>
        <v>0</v>
      </c>
      <c r="U467" s="165">
        <f t="shared" ref="U467:U468" si="915">SUM(N467:Q467)</f>
        <v>0</v>
      </c>
    </row>
    <row r="468" spans="1:21" x14ac:dyDescent="0.2">
      <c r="A468" s="11">
        <f t="shared" si="897"/>
        <v>0</v>
      </c>
      <c r="B468" s="11" t="str">
        <f t="shared" si="898"/>
        <v>Respiratory Medicine9</v>
      </c>
      <c r="C468" s="402" t="str">
        <f t="shared" si="893"/>
        <v>Respiratory Medicine</v>
      </c>
      <c r="D468" s="84">
        <v>9</v>
      </c>
      <c r="E468" s="21" t="s">
        <v>35</v>
      </c>
      <c r="F468" s="62">
        <f t="shared" ref="F468:Q468" si="916">SUM(F466:F467)</f>
        <v>0</v>
      </c>
      <c r="G468" s="63">
        <f t="shared" si="916"/>
        <v>0</v>
      </c>
      <c r="H468" s="63">
        <f t="shared" si="916"/>
        <v>0</v>
      </c>
      <c r="I468" s="64">
        <f t="shared" si="916"/>
        <v>0</v>
      </c>
      <c r="J468" s="361">
        <f t="shared" si="916"/>
        <v>0</v>
      </c>
      <c r="K468" s="63">
        <f t="shared" si="916"/>
        <v>0</v>
      </c>
      <c r="L468" s="63">
        <f t="shared" si="916"/>
        <v>0</v>
      </c>
      <c r="M468" s="381">
        <f t="shared" si="916"/>
        <v>0</v>
      </c>
      <c r="N468" s="62">
        <f t="shared" si="916"/>
        <v>0</v>
      </c>
      <c r="O468" s="63">
        <f t="shared" si="916"/>
        <v>0</v>
      </c>
      <c r="P468" s="63">
        <f t="shared" si="916"/>
        <v>0</v>
      </c>
      <c r="Q468" s="64">
        <f t="shared" si="916"/>
        <v>0</v>
      </c>
      <c r="R468" s="203"/>
      <c r="S468" s="62">
        <f t="shared" si="913"/>
        <v>0</v>
      </c>
      <c r="T468" s="63">
        <f t="shared" si="914"/>
        <v>0</v>
      </c>
      <c r="U468" s="103">
        <f t="shared" si="915"/>
        <v>0</v>
      </c>
    </row>
    <row r="469" spans="1:21" x14ac:dyDescent="0.2">
      <c r="A469" s="11">
        <f t="shared" si="897"/>
        <v>0</v>
      </c>
      <c r="B469" s="11" t="str">
        <f t="shared" si="898"/>
        <v xml:space="preserve">Respiratory Medicine </v>
      </c>
      <c r="C469" s="402" t="str">
        <f t="shared" si="893"/>
        <v>Respiratory Medicine</v>
      </c>
      <c r="D469" s="89" t="s">
        <v>100</v>
      </c>
      <c r="E469" s="43"/>
      <c r="F469" s="38"/>
      <c r="G469" s="39"/>
      <c r="H469" s="39"/>
      <c r="I469" s="40"/>
      <c r="J469" s="39"/>
      <c r="K469" s="39"/>
      <c r="L469" s="39"/>
      <c r="M469" s="39"/>
      <c r="N469" s="38"/>
      <c r="O469" s="39"/>
      <c r="P469" s="39"/>
      <c r="Q469" s="40"/>
      <c r="R469" s="206"/>
      <c r="S469" s="38"/>
      <c r="T469" s="39"/>
      <c r="U469" s="108"/>
    </row>
    <row r="470" spans="1:21" x14ac:dyDescent="0.2">
      <c r="A470" s="11">
        <f t="shared" si="897"/>
        <v>0</v>
      </c>
      <c r="B470" s="11" t="str">
        <f t="shared" si="898"/>
        <v xml:space="preserve">Respiratory Medicine </v>
      </c>
      <c r="C470" s="402" t="str">
        <f t="shared" si="893"/>
        <v>Respiratory Medicine</v>
      </c>
      <c r="D470" s="84" t="s">
        <v>100</v>
      </c>
      <c r="E470" s="21" t="s">
        <v>27</v>
      </c>
      <c r="F470" s="23"/>
      <c r="G470" s="24"/>
      <c r="H470" s="24"/>
      <c r="I470" s="25"/>
      <c r="J470" s="24"/>
      <c r="K470" s="24"/>
      <c r="L470" s="24"/>
      <c r="M470" s="24"/>
      <c r="N470" s="23"/>
      <c r="O470" s="24"/>
      <c r="P470" s="24"/>
      <c r="Q470" s="25"/>
      <c r="R470" s="206"/>
      <c r="S470" s="23"/>
      <c r="T470" s="24"/>
      <c r="U470" s="107"/>
    </row>
    <row r="471" spans="1:21" x14ac:dyDescent="0.2">
      <c r="A471" s="11">
        <f t="shared" si="897"/>
        <v>0</v>
      </c>
      <c r="B471" s="11" t="str">
        <f t="shared" si="898"/>
        <v>Respiratory Medicine10</v>
      </c>
      <c r="C471" s="402" t="str">
        <f t="shared" si="893"/>
        <v>Respiratory Medicine</v>
      </c>
      <c r="D471" s="154">
        <v>10</v>
      </c>
      <c r="E471" s="155" t="s">
        <v>133</v>
      </c>
      <c r="F471" s="156">
        <f>F463-F466</f>
        <v>0</v>
      </c>
      <c r="G471" s="157">
        <f t="shared" ref="G471:Q471" si="917">G463-G466</f>
        <v>0</v>
      </c>
      <c r="H471" s="157">
        <f t="shared" si="917"/>
        <v>0</v>
      </c>
      <c r="I471" s="158">
        <f t="shared" si="917"/>
        <v>0</v>
      </c>
      <c r="J471" s="352">
        <f t="shared" si="917"/>
        <v>0</v>
      </c>
      <c r="K471" s="157">
        <f t="shared" si="917"/>
        <v>0</v>
      </c>
      <c r="L471" s="157">
        <f t="shared" si="917"/>
        <v>0</v>
      </c>
      <c r="M471" s="380">
        <f t="shared" si="917"/>
        <v>0</v>
      </c>
      <c r="N471" s="156">
        <f t="shared" si="917"/>
        <v>0</v>
      </c>
      <c r="O471" s="157">
        <f t="shared" si="917"/>
        <v>0</v>
      </c>
      <c r="P471" s="157">
        <f t="shared" si="917"/>
        <v>0</v>
      </c>
      <c r="Q471" s="158">
        <f t="shared" si="917"/>
        <v>0</v>
      </c>
      <c r="R471" s="204"/>
      <c r="S471" s="353">
        <f t="shared" ref="S471:U471" si="918">S463-S466</f>
        <v>0</v>
      </c>
      <c r="T471" s="352">
        <f t="shared" si="918"/>
        <v>0</v>
      </c>
      <c r="U471" s="160">
        <f t="shared" si="918"/>
        <v>0</v>
      </c>
    </row>
    <row r="472" spans="1:21" x14ac:dyDescent="0.2">
      <c r="A472" s="11">
        <f t="shared" si="897"/>
        <v>0</v>
      </c>
      <c r="B472" s="11" t="str">
        <f t="shared" si="898"/>
        <v>Respiratory Medicine11</v>
      </c>
      <c r="C472" s="402" t="str">
        <f t="shared" si="893"/>
        <v>Respiratory Medicine</v>
      </c>
      <c r="D472" s="154">
        <v>11</v>
      </c>
      <c r="E472" s="155" t="s">
        <v>134</v>
      </c>
      <c r="F472" s="162">
        <f t="shared" ref="F472:U472" si="919">F463-F468</f>
        <v>0</v>
      </c>
      <c r="G472" s="163">
        <f t="shared" si="919"/>
        <v>0</v>
      </c>
      <c r="H472" s="163">
        <f t="shared" si="919"/>
        <v>0</v>
      </c>
      <c r="I472" s="164">
        <f t="shared" si="919"/>
        <v>0</v>
      </c>
      <c r="J472" s="362">
        <f t="shared" si="919"/>
        <v>0</v>
      </c>
      <c r="K472" s="163">
        <f t="shared" si="919"/>
        <v>0</v>
      </c>
      <c r="L472" s="163">
        <f t="shared" si="919"/>
        <v>0</v>
      </c>
      <c r="M472" s="382">
        <f t="shared" si="919"/>
        <v>0</v>
      </c>
      <c r="N472" s="162">
        <f t="shared" si="919"/>
        <v>0</v>
      </c>
      <c r="O472" s="163">
        <f t="shared" si="919"/>
        <v>0</v>
      </c>
      <c r="P472" s="163">
        <f t="shared" si="919"/>
        <v>0</v>
      </c>
      <c r="Q472" s="164">
        <f t="shared" si="919"/>
        <v>0</v>
      </c>
      <c r="R472" s="204">
        <f t="shared" si="919"/>
        <v>0</v>
      </c>
      <c r="S472" s="156">
        <f t="shared" si="919"/>
        <v>0</v>
      </c>
      <c r="T472" s="163">
        <f t="shared" si="919"/>
        <v>0</v>
      </c>
      <c r="U472" s="165">
        <f t="shared" si="919"/>
        <v>0</v>
      </c>
    </row>
    <row r="473" spans="1:21" x14ac:dyDescent="0.2">
      <c r="A473" s="11">
        <f t="shared" si="897"/>
        <v>0</v>
      </c>
      <c r="B473" s="11" t="str">
        <f t="shared" si="898"/>
        <v>Respiratory Medicine12</v>
      </c>
      <c r="C473" s="402" t="str">
        <f t="shared" si="893"/>
        <v>Respiratory Medicine</v>
      </c>
      <c r="D473" s="154">
        <v>12</v>
      </c>
      <c r="E473" s="161" t="s">
        <v>30</v>
      </c>
      <c r="F473" s="173">
        <f>F458+F472</f>
        <v>0</v>
      </c>
      <c r="G473" s="167">
        <f>F473+G472</f>
        <v>0</v>
      </c>
      <c r="H473" s="167">
        <f t="shared" ref="H473" si="920">G473+H472</f>
        <v>0</v>
      </c>
      <c r="I473" s="169">
        <f t="shared" ref="I473" si="921">H473+I472</f>
        <v>0</v>
      </c>
      <c r="J473" s="363">
        <f t="shared" ref="J473" si="922">I473+J472</f>
        <v>0</v>
      </c>
      <c r="K473" s="167">
        <f t="shared" ref="K473" si="923">J473+K472</f>
        <v>0</v>
      </c>
      <c r="L473" s="167">
        <f t="shared" ref="L473" si="924">K473+L472</f>
        <v>0</v>
      </c>
      <c r="M473" s="383">
        <f t="shared" ref="M473" si="925">L473+M472</f>
        <v>0</v>
      </c>
      <c r="N473" s="166">
        <f t="shared" ref="N473" si="926">M473+N472</f>
        <v>0</v>
      </c>
      <c r="O473" s="167">
        <f t="shared" ref="O473" si="927">N473+O472</f>
        <v>0</v>
      </c>
      <c r="P473" s="167">
        <f t="shared" ref="P473" si="928">O473+P472</f>
        <v>0</v>
      </c>
      <c r="Q473" s="169">
        <f t="shared" ref="Q473" si="929">P473+Q472</f>
        <v>0</v>
      </c>
      <c r="R473" s="204"/>
      <c r="S473" s="166">
        <f>I473</f>
        <v>0</v>
      </c>
      <c r="T473" s="167">
        <f>M473</f>
        <v>0</v>
      </c>
      <c r="U473" s="168">
        <f>Q473</f>
        <v>0</v>
      </c>
    </row>
    <row r="474" spans="1:21" x14ac:dyDescent="0.2">
      <c r="A474" s="11">
        <f t="shared" si="897"/>
        <v>0</v>
      </c>
      <c r="B474" s="11" t="str">
        <f t="shared" si="898"/>
        <v>Respiratory Medicine13</v>
      </c>
      <c r="C474" s="402" t="str">
        <f t="shared" si="893"/>
        <v>Respiratory Medicine</v>
      </c>
      <c r="D474" s="154">
        <v>13</v>
      </c>
      <c r="E474" s="155" t="s">
        <v>28</v>
      </c>
      <c r="F474" s="166" t="e">
        <f>F473/(F468/13)</f>
        <v>#DIV/0!</v>
      </c>
      <c r="G474" s="167" t="e">
        <f t="shared" ref="G474" si="930">G473/(G468/13)</f>
        <v>#DIV/0!</v>
      </c>
      <c r="H474" s="167" t="e">
        <f t="shared" ref="H474" si="931">H473/(H468/13)</f>
        <v>#DIV/0!</v>
      </c>
      <c r="I474" s="169" t="e">
        <f t="shared" ref="I474" si="932">I473/(I468/13)</f>
        <v>#DIV/0!</v>
      </c>
      <c r="J474" s="363" t="e">
        <f t="shared" ref="J474" si="933">J473/(J468/13)</f>
        <v>#DIV/0!</v>
      </c>
      <c r="K474" s="167" t="e">
        <f t="shared" ref="K474" si="934">K473/(K468/13)</f>
        <v>#DIV/0!</v>
      </c>
      <c r="L474" s="167" t="e">
        <f t="shared" ref="L474" si="935">L473/(L468/13)</f>
        <v>#DIV/0!</v>
      </c>
      <c r="M474" s="383" t="e">
        <f t="shared" ref="M474" si="936">M473/(M468/13)</f>
        <v>#DIV/0!</v>
      </c>
      <c r="N474" s="166" t="e">
        <f t="shared" ref="N474" si="937">N473/(N468/13)</f>
        <v>#DIV/0!</v>
      </c>
      <c r="O474" s="167" t="e">
        <f t="shared" ref="O474" si="938">O473/(O468/13)</f>
        <v>#DIV/0!</v>
      </c>
      <c r="P474" s="167" t="e">
        <f t="shared" ref="P474" si="939">P473/(P468/13)</f>
        <v>#DIV/0!</v>
      </c>
      <c r="Q474" s="169" t="e">
        <f t="shared" ref="Q474" si="940">Q473/(Q468/13)</f>
        <v>#DIV/0!</v>
      </c>
      <c r="R474" s="204"/>
      <c r="S474" s="166" t="e">
        <f t="shared" ref="S474" si="941">I474</f>
        <v>#DIV/0!</v>
      </c>
      <c r="T474" s="167" t="e">
        <f t="shared" ref="T474" si="942">M474</f>
        <v>#DIV/0!</v>
      </c>
      <c r="U474" s="168" t="e">
        <f t="shared" ref="U474" si="943">Q474</f>
        <v>#DIV/0!</v>
      </c>
    </row>
    <row r="475" spans="1:21" x14ac:dyDescent="0.2">
      <c r="A475" s="11">
        <f t="shared" si="897"/>
        <v>0</v>
      </c>
      <c r="B475" s="11" t="str">
        <f t="shared" si="898"/>
        <v>Respiratory Medicine14</v>
      </c>
      <c r="C475" s="402" t="str">
        <f t="shared" si="893"/>
        <v>Respiratory Medicine</v>
      </c>
      <c r="D475" s="86">
        <v>14</v>
      </c>
      <c r="E475" s="45" t="s">
        <v>33</v>
      </c>
      <c r="F475" s="48"/>
      <c r="G475" s="46"/>
      <c r="H475" s="46"/>
      <c r="I475" s="47"/>
      <c r="J475" s="367"/>
      <c r="K475" s="46"/>
      <c r="L475" s="46"/>
      <c r="M475" s="387"/>
      <c r="N475" s="48"/>
      <c r="O475" s="46"/>
      <c r="P475" s="46"/>
      <c r="Q475" s="47"/>
      <c r="R475" s="206"/>
      <c r="S475" s="166">
        <f>I475</f>
        <v>0</v>
      </c>
      <c r="T475" s="167">
        <f>M475</f>
        <v>0</v>
      </c>
      <c r="U475" s="168">
        <f>Q475</f>
        <v>0</v>
      </c>
    </row>
    <row r="476" spans="1:21" x14ac:dyDescent="0.2">
      <c r="A476" s="11">
        <f t="shared" si="897"/>
        <v>0</v>
      </c>
      <c r="B476" s="11" t="str">
        <f t="shared" si="898"/>
        <v>Respiratory Medicine15</v>
      </c>
      <c r="C476" s="402" t="str">
        <f t="shared" si="893"/>
        <v>Respiratory Medicine</v>
      </c>
      <c r="D476" s="154">
        <v>15</v>
      </c>
      <c r="E476" s="155" t="s">
        <v>275</v>
      </c>
      <c r="F476" s="373" t="e">
        <f>VLOOKUP(CONCATENATE($A476,$C476),'[1]NOP Board spclty milstns MNTH'!$D$2:$AJ$386,F$9,FALSE)</f>
        <v>#N/A</v>
      </c>
      <c r="G476" s="346" t="e">
        <f>VLOOKUP(CONCATENATE($A476,$C476),'[1]NOP Board spclty milstns MNTH'!$D$2:$AJ$386,G$9,FALSE)</f>
        <v>#N/A</v>
      </c>
      <c r="H476" s="347" t="e">
        <f>VLOOKUP(CONCATENATE($A476,$C476),'[1]NOP Board spclty milstns MNTH'!$D$2:$AJ$386,H$9,FALSE)</f>
        <v>#N/A</v>
      </c>
      <c r="I476" s="374" t="e">
        <f>VLOOKUP(CONCATENATE($A476,$C476),'[1]NOP Board spclty milstns MNTH'!$D$2:$AJ$386,I$9,FALSE)</f>
        <v>#N/A</v>
      </c>
      <c r="J476" s="348" t="e">
        <f>VLOOKUP(CONCATENATE($A476,$C476),'[1]NOP Board spclty milstns MNTH'!$D$2:$AJ$386,J$9,FALSE)</f>
        <v>#N/A</v>
      </c>
      <c r="K476" s="349" t="e">
        <f>VLOOKUP(CONCATENATE($A476,$C476),'[1]NOP Board spclty milstns MNTH'!$D$2:$AJ$386,K$9,FALSE)</f>
        <v>#N/A</v>
      </c>
      <c r="L476" s="346" t="e">
        <f>VLOOKUP(CONCATENATE($A476,$C476),'[1]NOP Board spclty milstns MNTH'!$D$2:$AJ$386,L$9,FALSE)</f>
        <v>#N/A</v>
      </c>
      <c r="M476" s="348" t="e">
        <f>VLOOKUP(CONCATENATE($A476,$C476),'[1]NOP Board spclty milstns MNTH'!$D$2:$AJ$386,M$9,FALSE)</f>
        <v>#N/A</v>
      </c>
      <c r="N476" s="405" t="s">
        <v>16</v>
      </c>
      <c r="O476" s="406" t="s">
        <v>16</v>
      </c>
      <c r="P476" s="407" t="s">
        <v>16</v>
      </c>
      <c r="Q476" s="408" t="s">
        <v>16</v>
      </c>
      <c r="R476" s="206"/>
      <c r="S476" s="166" t="e">
        <f>I476</f>
        <v>#N/A</v>
      </c>
      <c r="T476" s="167" t="e">
        <f>M476</f>
        <v>#N/A</v>
      </c>
      <c r="U476" s="168" t="str">
        <f>Q476</f>
        <v>-</v>
      </c>
    </row>
    <row r="477" spans="1:21" x14ac:dyDescent="0.2">
      <c r="A477" s="11">
        <f t="shared" si="897"/>
        <v>0</v>
      </c>
      <c r="B477" s="11" t="str">
        <f t="shared" si="898"/>
        <v>Respiratory Medicine16</v>
      </c>
      <c r="C477" s="402" t="str">
        <f t="shared" si="893"/>
        <v>Respiratory Medicine</v>
      </c>
      <c r="D477" s="85">
        <v>16</v>
      </c>
      <c r="E477" s="14" t="s">
        <v>34</v>
      </c>
      <c r="F477" s="376"/>
      <c r="G477" s="350"/>
      <c r="H477" s="350"/>
      <c r="I477" s="377"/>
      <c r="J477" s="368"/>
      <c r="K477" s="350"/>
      <c r="L477" s="350"/>
      <c r="M477" s="388"/>
      <c r="N477" s="376"/>
      <c r="O477" s="350"/>
      <c r="P477" s="350"/>
      <c r="Q477" s="377"/>
      <c r="R477" s="206"/>
      <c r="S477" s="162"/>
      <c r="T477" s="163"/>
      <c r="U477" s="165"/>
    </row>
    <row r="478" spans="1:21" x14ac:dyDescent="0.2">
      <c r="A478" s="11">
        <f t="shared" si="897"/>
        <v>0</v>
      </c>
      <c r="B478" s="11" t="str">
        <f t="shared" si="898"/>
        <v xml:space="preserve">Respiratory Medicine </v>
      </c>
      <c r="C478" s="402" t="str">
        <f t="shared" si="893"/>
        <v>Respiratory Medicine</v>
      </c>
      <c r="D478" s="84" t="s">
        <v>100</v>
      </c>
      <c r="E478" s="21" t="s">
        <v>57</v>
      </c>
      <c r="F478" s="23"/>
      <c r="G478" s="24"/>
      <c r="H478" s="24"/>
      <c r="I478" s="25"/>
      <c r="J478" s="24"/>
      <c r="K478" s="24"/>
      <c r="L478" s="24"/>
      <c r="M478" s="24"/>
      <c r="N478" s="23"/>
      <c r="O478" s="24"/>
      <c r="P478" s="24"/>
      <c r="Q478" s="25"/>
      <c r="R478" s="201"/>
      <c r="S478" s="23"/>
      <c r="T478" s="24"/>
      <c r="U478" s="107"/>
    </row>
    <row r="479" spans="1:21" x14ac:dyDescent="0.2">
      <c r="A479" s="11">
        <f t="shared" si="897"/>
        <v>0</v>
      </c>
      <c r="B479" s="11" t="str">
        <f t="shared" si="898"/>
        <v>Respiratory Medicine17</v>
      </c>
      <c r="C479" s="402" t="str">
        <f t="shared" si="893"/>
        <v>Respiratory Medicine</v>
      </c>
      <c r="D479" s="345">
        <v>17</v>
      </c>
      <c r="E479" s="44" t="s">
        <v>29</v>
      </c>
      <c r="F479" s="49">
        <v>0</v>
      </c>
      <c r="G479" s="50">
        <v>0</v>
      </c>
      <c r="H479" s="50">
        <v>0</v>
      </c>
      <c r="I479" s="51">
        <v>0</v>
      </c>
      <c r="J479" s="369">
        <v>0</v>
      </c>
      <c r="K479" s="50">
        <v>0</v>
      </c>
      <c r="L479" s="50">
        <v>0</v>
      </c>
      <c r="M479" s="389">
        <v>0</v>
      </c>
      <c r="N479" s="49">
        <v>0</v>
      </c>
      <c r="O479" s="50">
        <v>0</v>
      </c>
      <c r="P479" s="50">
        <v>0</v>
      </c>
      <c r="Q479" s="51">
        <v>0</v>
      </c>
      <c r="R479" s="201"/>
      <c r="S479" s="27"/>
      <c r="T479" s="28"/>
      <c r="U479" s="116"/>
    </row>
    <row r="480" spans="1:21" ht="13.5" thickBot="1" x14ac:dyDescent="0.25">
      <c r="A480" s="11">
        <f t="shared" si="897"/>
        <v>0</v>
      </c>
      <c r="B480" s="11" t="str">
        <f t="shared" si="898"/>
        <v>Respiratory Medicine18</v>
      </c>
      <c r="C480" s="402" t="str">
        <f t="shared" si="893"/>
        <v>Respiratory Medicine</v>
      </c>
      <c r="D480" s="170">
        <v>18</v>
      </c>
      <c r="E480" s="171" t="s">
        <v>37</v>
      </c>
      <c r="F480" s="166">
        <f t="shared" ref="F480:Q480" si="944">F479*F468</f>
        <v>0</v>
      </c>
      <c r="G480" s="167">
        <f t="shared" si="944"/>
        <v>0</v>
      </c>
      <c r="H480" s="167">
        <f t="shared" si="944"/>
        <v>0</v>
      </c>
      <c r="I480" s="169">
        <f t="shared" si="944"/>
        <v>0</v>
      </c>
      <c r="J480" s="363">
        <f t="shared" si="944"/>
        <v>0</v>
      </c>
      <c r="K480" s="167">
        <f t="shared" si="944"/>
        <v>0</v>
      </c>
      <c r="L480" s="167">
        <f t="shared" si="944"/>
        <v>0</v>
      </c>
      <c r="M480" s="383">
        <f t="shared" si="944"/>
        <v>0</v>
      </c>
      <c r="N480" s="166">
        <f t="shared" si="944"/>
        <v>0</v>
      </c>
      <c r="O480" s="167">
        <f t="shared" si="944"/>
        <v>0</v>
      </c>
      <c r="P480" s="167">
        <f t="shared" si="944"/>
        <v>0</v>
      </c>
      <c r="Q480" s="169">
        <f t="shared" si="944"/>
        <v>0</v>
      </c>
      <c r="R480" s="203"/>
      <c r="S480" s="166">
        <f t="shared" ref="S480" si="945">SUM(F480:I480)</f>
        <v>0</v>
      </c>
      <c r="T480" s="167">
        <f t="shared" ref="T480" si="946">SUM(J480:M480)</f>
        <v>0</v>
      </c>
      <c r="U480" s="168">
        <f t="shared" ref="U480" si="947">SUM(N480:Q480)</f>
        <v>0</v>
      </c>
    </row>
    <row r="481" spans="1:21" ht="18.75" thickBot="1" x14ac:dyDescent="0.3">
      <c r="A481" s="11">
        <f t="shared" si="897"/>
        <v>0</v>
      </c>
      <c r="B481" s="11" t="str">
        <f t="shared" si="898"/>
        <v>Restorative DentistryRestorative Dentistry</v>
      </c>
      <c r="C481" s="401" t="str">
        <f>D481</f>
        <v>Restorative Dentistry</v>
      </c>
      <c r="D481" s="68" t="s">
        <v>78</v>
      </c>
      <c r="E481" s="80"/>
      <c r="F481" s="375"/>
      <c r="G481" s="81"/>
      <c r="H481" s="81"/>
      <c r="I481" s="372"/>
      <c r="J481" s="81"/>
      <c r="K481" s="81"/>
      <c r="L481" s="81"/>
      <c r="M481" s="81"/>
      <c r="N481" s="391"/>
      <c r="O481" s="69"/>
      <c r="P481" s="69"/>
      <c r="Q481" s="392"/>
      <c r="R481" s="69"/>
      <c r="S481" s="391"/>
      <c r="T481" s="69"/>
      <c r="U481" s="82"/>
    </row>
    <row r="482" spans="1:21" x14ac:dyDescent="0.2">
      <c r="A482" s="11">
        <f t="shared" si="897"/>
        <v>0</v>
      </c>
      <c r="B482" s="11" t="str">
        <f t="shared" si="898"/>
        <v>Restorative Dentistry1</v>
      </c>
      <c r="C482" s="402" t="str">
        <f>C481</f>
        <v>Restorative Dentistry</v>
      </c>
      <c r="D482" s="84">
        <v>1</v>
      </c>
      <c r="E482" s="21" t="s">
        <v>55</v>
      </c>
      <c r="F482" s="198">
        <v>0</v>
      </c>
      <c r="G482" s="20"/>
      <c r="H482" s="20"/>
      <c r="I482" s="120"/>
      <c r="J482" s="13"/>
      <c r="K482" s="13"/>
      <c r="L482" s="13"/>
      <c r="M482" s="13"/>
      <c r="N482" s="128"/>
      <c r="O482" s="13"/>
      <c r="P482" s="13"/>
      <c r="Q482" s="129"/>
      <c r="R482" s="201"/>
      <c r="S482" s="119"/>
      <c r="T482" s="20"/>
      <c r="U482" s="121"/>
    </row>
    <row r="483" spans="1:21" x14ac:dyDescent="0.2">
      <c r="A483" s="11">
        <f t="shared" si="897"/>
        <v>0</v>
      </c>
      <c r="B483" s="11" t="str">
        <f t="shared" si="898"/>
        <v>Restorative Dentistry2</v>
      </c>
      <c r="C483" s="402" t="str">
        <f t="shared" ref="C483:C506" si="948">C482</f>
        <v>Restorative Dentistry</v>
      </c>
      <c r="D483" s="84">
        <v>2</v>
      </c>
      <c r="E483" s="21" t="s">
        <v>117</v>
      </c>
      <c r="F483" s="198">
        <v>0</v>
      </c>
      <c r="G483" s="20"/>
      <c r="H483" s="20"/>
      <c r="I483" s="120"/>
      <c r="J483" s="20"/>
      <c r="K483" s="20"/>
      <c r="L483" s="20"/>
      <c r="M483" s="20"/>
      <c r="N483" s="119"/>
      <c r="O483" s="20"/>
      <c r="P483" s="20"/>
      <c r="Q483" s="120"/>
      <c r="R483" s="201"/>
      <c r="S483" s="119"/>
      <c r="T483" s="20"/>
      <c r="U483" s="121"/>
    </row>
    <row r="484" spans="1:21" x14ac:dyDescent="0.2">
      <c r="A484" s="11">
        <f t="shared" si="897"/>
        <v>0</v>
      </c>
      <c r="B484" s="11" t="str">
        <f t="shared" si="898"/>
        <v>Restorative Dentistry3</v>
      </c>
      <c r="C484" s="402" t="str">
        <f t="shared" si="948"/>
        <v>Restorative Dentistry</v>
      </c>
      <c r="D484" s="84">
        <v>3</v>
      </c>
      <c r="E484" s="21" t="s">
        <v>118</v>
      </c>
      <c r="F484" s="198">
        <v>0</v>
      </c>
      <c r="G484" s="20"/>
      <c r="H484" s="20"/>
      <c r="I484" s="120"/>
      <c r="J484" s="20"/>
      <c r="K484" s="20"/>
      <c r="L484" s="20"/>
      <c r="M484" s="20"/>
      <c r="N484" s="119"/>
      <c r="O484" s="20"/>
      <c r="P484" s="20"/>
      <c r="Q484" s="120"/>
      <c r="R484" s="201"/>
      <c r="S484" s="119"/>
      <c r="T484" s="20"/>
      <c r="U484" s="121"/>
    </row>
    <row r="485" spans="1:21" x14ac:dyDescent="0.2">
      <c r="A485" s="11">
        <f t="shared" si="897"/>
        <v>0</v>
      </c>
      <c r="B485" s="11" t="str">
        <f t="shared" si="898"/>
        <v xml:space="preserve">Restorative Dentistry </v>
      </c>
      <c r="C485" s="402" t="str">
        <f t="shared" si="948"/>
        <v>Restorative Dentistry</v>
      </c>
      <c r="D485" s="88" t="s">
        <v>100</v>
      </c>
      <c r="E485" s="34"/>
      <c r="F485" s="119"/>
      <c r="G485" s="20"/>
      <c r="H485" s="20"/>
      <c r="I485" s="120"/>
      <c r="J485" s="52"/>
      <c r="K485" s="52"/>
      <c r="L485" s="52"/>
      <c r="M485" s="52"/>
      <c r="N485" s="130"/>
      <c r="O485" s="52"/>
      <c r="P485" s="52"/>
      <c r="Q485" s="131"/>
      <c r="R485" s="201"/>
      <c r="S485" s="119"/>
      <c r="T485" s="20"/>
      <c r="U485" s="121"/>
    </row>
    <row r="486" spans="1:21" x14ac:dyDescent="0.2">
      <c r="A486" s="11">
        <f t="shared" si="897"/>
        <v>0</v>
      </c>
      <c r="B486" s="11" t="str">
        <f t="shared" si="898"/>
        <v xml:space="preserve">Restorative Dentistry </v>
      </c>
      <c r="C486" s="402" t="str">
        <f t="shared" si="948"/>
        <v>Restorative Dentistry</v>
      </c>
      <c r="D486" s="84" t="s">
        <v>100</v>
      </c>
      <c r="E486" s="21" t="s">
        <v>36</v>
      </c>
      <c r="F486" s="23"/>
      <c r="G486" s="24"/>
      <c r="H486" s="24"/>
      <c r="I486" s="25"/>
      <c r="J486" s="24"/>
      <c r="K486" s="24"/>
      <c r="L486" s="24"/>
      <c r="M486" s="24"/>
      <c r="N486" s="23"/>
      <c r="O486" s="24"/>
      <c r="P486" s="24"/>
      <c r="Q486" s="25"/>
      <c r="R486" s="201"/>
      <c r="S486" s="23"/>
      <c r="T486" s="24"/>
      <c r="U486" s="107"/>
    </row>
    <row r="487" spans="1:21" x14ac:dyDescent="0.2">
      <c r="A487" s="11">
        <f t="shared" si="897"/>
        <v>0</v>
      </c>
      <c r="B487" s="11" t="str">
        <f t="shared" si="898"/>
        <v>Restorative Dentistry4</v>
      </c>
      <c r="C487" s="402" t="str">
        <f t="shared" si="948"/>
        <v>Restorative Dentistry</v>
      </c>
      <c r="D487" s="86">
        <v>4</v>
      </c>
      <c r="E487" s="26" t="s">
        <v>15</v>
      </c>
      <c r="F487" s="27"/>
      <c r="G487" s="28"/>
      <c r="H487" s="28"/>
      <c r="I487" s="29"/>
      <c r="J487" s="365"/>
      <c r="K487" s="28"/>
      <c r="L487" s="28"/>
      <c r="M487" s="385"/>
      <c r="N487" s="27"/>
      <c r="O487" s="28"/>
      <c r="P487" s="28"/>
      <c r="Q487" s="29"/>
      <c r="R487" s="201"/>
      <c r="S487" s="181">
        <f>SUM(F487:I487)</f>
        <v>0</v>
      </c>
      <c r="T487" s="182">
        <f>SUM(J487:M487)</f>
        <v>0</v>
      </c>
      <c r="U487" s="183">
        <f>SUM(N487:Q487)</f>
        <v>0</v>
      </c>
    </row>
    <row r="488" spans="1:21" x14ac:dyDescent="0.2">
      <c r="A488" s="11">
        <f t="shared" si="897"/>
        <v>0</v>
      </c>
      <c r="B488" s="11" t="str">
        <f t="shared" si="898"/>
        <v>Restorative Dentistry5</v>
      </c>
      <c r="C488" s="402" t="str">
        <f t="shared" si="948"/>
        <v>Restorative Dentistry</v>
      </c>
      <c r="D488" s="87">
        <v>5</v>
      </c>
      <c r="E488" s="30" t="s">
        <v>14</v>
      </c>
      <c r="F488" s="31"/>
      <c r="G488" s="32"/>
      <c r="H488" s="32"/>
      <c r="I488" s="33"/>
      <c r="J488" s="366"/>
      <c r="K488" s="32"/>
      <c r="L488" s="32"/>
      <c r="M488" s="386"/>
      <c r="N488" s="31"/>
      <c r="O488" s="32"/>
      <c r="P488" s="32"/>
      <c r="Q488" s="33"/>
      <c r="R488" s="201"/>
      <c r="S488" s="166">
        <f t="shared" ref="S488" si="949">SUM(F488:I488)</f>
        <v>0</v>
      </c>
      <c r="T488" s="167">
        <f t="shared" ref="T488" si="950">SUM(J488:M488)</f>
        <v>0</v>
      </c>
      <c r="U488" s="168">
        <f t="shared" ref="U488" si="951">SUM(N488:Q488)</f>
        <v>0</v>
      </c>
    </row>
    <row r="489" spans="1:21" x14ac:dyDescent="0.2">
      <c r="A489" s="11">
        <f t="shared" si="897"/>
        <v>0</v>
      </c>
      <c r="B489" s="11" t="str">
        <f t="shared" si="898"/>
        <v>Restorative Dentistry6</v>
      </c>
      <c r="C489" s="402" t="str">
        <f t="shared" si="948"/>
        <v>Restorative Dentistry</v>
      </c>
      <c r="D489" s="84">
        <v>6</v>
      </c>
      <c r="E489" s="21" t="s">
        <v>18</v>
      </c>
      <c r="F489" s="62">
        <f>F487-F488</f>
        <v>0</v>
      </c>
      <c r="G489" s="63">
        <f t="shared" ref="G489" si="952">G487-G488</f>
        <v>0</v>
      </c>
      <c r="H489" s="63">
        <f t="shared" ref="H489" si="953">H487-H488</f>
        <v>0</v>
      </c>
      <c r="I489" s="64">
        <f t="shared" ref="I489" si="954">I487-I488</f>
        <v>0</v>
      </c>
      <c r="J489" s="361">
        <f t="shared" ref="J489" si="955">J487-J488</f>
        <v>0</v>
      </c>
      <c r="K489" s="63">
        <f t="shared" ref="K489" si="956">K487-K488</f>
        <v>0</v>
      </c>
      <c r="L489" s="63">
        <f t="shared" ref="L489" si="957">L487-L488</f>
        <v>0</v>
      </c>
      <c r="M489" s="381">
        <f t="shared" ref="M489" si="958">M487-M488</f>
        <v>0</v>
      </c>
      <c r="N489" s="62">
        <f t="shared" ref="N489" si="959">N487-N488</f>
        <v>0</v>
      </c>
      <c r="O489" s="63">
        <f t="shared" ref="O489" si="960">O487-O488</f>
        <v>0</v>
      </c>
      <c r="P489" s="63">
        <f t="shared" ref="P489" si="961">P487-P488</f>
        <v>0</v>
      </c>
      <c r="Q489" s="64">
        <f t="shared" ref="Q489" si="962">Q487-Q488</f>
        <v>0</v>
      </c>
      <c r="R489" s="203"/>
      <c r="S489" s="395">
        <f t="shared" ref="S489" si="963">S487-S488</f>
        <v>0</v>
      </c>
      <c r="T489" s="351">
        <f t="shared" ref="T489" si="964">T487-T488</f>
        <v>0</v>
      </c>
      <c r="U489" s="396">
        <f t="shared" ref="U489" si="965">U487-U488</f>
        <v>0</v>
      </c>
    </row>
    <row r="490" spans="1:21" x14ac:dyDescent="0.2">
      <c r="A490" s="11">
        <f t="shared" si="897"/>
        <v>0</v>
      </c>
      <c r="B490" s="11" t="str">
        <f t="shared" si="898"/>
        <v xml:space="preserve">Restorative Dentistry </v>
      </c>
      <c r="C490" s="402" t="str">
        <f t="shared" si="948"/>
        <v>Restorative Dentistry</v>
      </c>
      <c r="D490" s="88" t="s">
        <v>100</v>
      </c>
      <c r="E490" s="34"/>
      <c r="F490" s="35"/>
      <c r="G490" s="36"/>
      <c r="H490" s="36"/>
      <c r="I490" s="37"/>
      <c r="J490" s="39"/>
      <c r="K490" s="39"/>
      <c r="L490" s="39"/>
      <c r="M490" s="39"/>
      <c r="N490" s="38"/>
      <c r="O490" s="39"/>
      <c r="P490" s="39"/>
      <c r="Q490" s="40"/>
      <c r="R490" s="201"/>
      <c r="S490" s="38"/>
      <c r="T490" s="39"/>
      <c r="U490" s="108"/>
    </row>
    <row r="491" spans="1:21" x14ac:dyDescent="0.2">
      <c r="A491" s="11">
        <f t="shared" si="897"/>
        <v>0</v>
      </c>
      <c r="B491" s="11" t="str">
        <f t="shared" si="898"/>
        <v xml:space="preserve">Restorative Dentistry </v>
      </c>
      <c r="C491" s="402" t="str">
        <f t="shared" si="948"/>
        <v>Restorative Dentistry</v>
      </c>
      <c r="D491" s="84" t="s">
        <v>100</v>
      </c>
      <c r="E491" s="21" t="s">
        <v>32</v>
      </c>
      <c r="F491" s="23"/>
      <c r="G491" s="24"/>
      <c r="H491" s="24"/>
      <c r="I491" s="25"/>
      <c r="J491" s="24"/>
      <c r="K491" s="24"/>
      <c r="L491" s="24"/>
      <c r="M491" s="24"/>
      <c r="N491" s="23"/>
      <c r="O491" s="24"/>
      <c r="P491" s="24"/>
      <c r="Q491" s="25"/>
      <c r="R491" s="201"/>
      <c r="S491" s="23"/>
      <c r="T491" s="24"/>
      <c r="U491" s="107"/>
    </row>
    <row r="492" spans="1:21" x14ac:dyDescent="0.2">
      <c r="A492" s="11">
        <f t="shared" si="897"/>
        <v>0</v>
      </c>
      <c r="B492" s="11" t="str">
        <f t="shared" si="898"/>
        <v>Restorative Dentistry7</v>
      </c>
      <c r="C492" s="402" t="str">
        <f t="shared" si="948"/>
        <v>Restorative Dentistry</v>
      </c>
      <c r="D492" s="86">
        <v>7</v>
      </c>
      <c r="E492" s="26" t="s">
        <v>49</v>
      </c>
      <c r="F492" s="27"/>
      <c r="G492" s="28"/>
      <c r="H492" s="28"/>
      <c r="I492" s="29"/>
      <c r="J492" s="365"/>
      <c r="K492" s="28"/>
      <c r="L492" s="28"/>
      <c r="M492" s="385"/>
      <c r="N492" s="27"/>
      <c r="O492" s="28"/>
      <c r="P492" s="28"/>
      <c r="Q492" s="29"/>
      <c r="R492" s="206"/>
      <c r="S492" s="156">
        <f>SUM(F492:I492)</f>
        <v>0</v>
      </c>
      <c r="T492" s="157">
        <f>SUM(J492:M492)</f>
        <v>0</v>
      </c>
      <c r="U492" s="160">
        <f>SUM(N492:Q492)</f>
        <v>0</v>
      </c>
    </row>
    <row r="493" spans="1:21" x14ac:dyDescent="0.2">
      <c r="A493" s="11">
        <f t="shared" si="897"/>
        <v>0</v>
      </c>
      <c r="B493" s="11" t="str">
        <f t="shared" si="898"/>
        <v>Restorative Dentistry8</v>
      </c>
      <c r="C493" s="402" t="str">
        <f t="shared" si="948"/>
        <v>Restorative Dentistry</v>
      </c>
      <c r="D493" s="86">
        <v>8</v>
      </c>
      <c r="E493" s="30" t="s">
        <v>56</v>
      </c>
      <c r="F493" s="31"/>
      <c r="G493" s="32"/>
      <c r="H493" s="32"/>
      <c r="I493" s="33"/>
      <c r="J493" s="366"/>
      <c r="K493" s="32"/>
      <c r="L493" s="32"/>
      <c r="M493" s="386"/>
      <c r="N493" s="31"/>
      <c r="O493" s="32"/>
      <c r="P493" s="32"/>
      <c r="Q493" s="33"/>
      <c r="R493" s="206"/>
      <c r="S493" s="162">
        <f t="shared" ref="S493:S494" si="966">SUM(F493:I493)</f>
        <v>0</v>
      </c>
      <c r="T493" s="163">
        <f t="shared" ref="T493:T494" si="967">SUM(J493:M493)</f>
        <v>0</v>
      </c>
      <c r="U493" s="165">
        <f t="shared" ref="U493:U494" si="968">SUM(N493:Q493)</f>
        <v>0</v>
      </c>
    </row>
    <row r="494" spans="1:21" x14ac:dyDescent="0.2">
      <c r="A494" s="11">
        <f t="shared" si="897"/>
        <v>0</v>
      </c>
      <c r="B494" s="11" t="str">
        <f t="shared" si="898"/>
        <v>Restorative Dentistry9</v>
      </c>
      <c r="C494" s="402" t="str">
        <f t="shared" si="948"/>
        <v>Restorative Dentistry</v>
      </c>
      <c r="D494" s="84">
        <v>9</v>
      </c>
      <c r="E494" s="21" t="s">
        <v>35</v>
      </c>
      <c r="F494" s="62">
        <f t="shared" ref="F494:Q494" si="969">SUM(F492:F493)</f>
        <v>0</v>
      </c>
      <c r="G494" s="63">
        <f t="shared" si="969"/>
        <v>0</v>
      </c>
      <c r="H494" s="63">
        <f t="shared" si="969"/>
        <v>0</v>
      </c>
      <c r="I494" s="64">
        <f t="shared" si="969"/>
        <v>0</v>
      </c>
      <c r="J494" s="361">
        <f t="shared" si="969"/>
        <v>0</v>
      </c>
      <c r="K494" s="63">
        <f t="shared" si="969"/>
        <v>0</v>
      </c>
      <c r="L494" s="63">
        <f t="shared" si="969"/>
        <v>0</v>
      </c>
      <c r="M494" s="381">
        <f t="shared" si="969"/>
        <v>0</v>
      </c>
      <c r="N494" s="62">
        <f t="shared" si="969"/>
        <v>0</v>
      </c>
      <c r="O494" s="63">
        <f t="shared" si="969"/>
        <v>0</v>
      </c>
      <c r="P494" s="63">
        <f t="shared" si="969"/>
        <v>0</v>
      </c>
      <c r="Q494" s="64">
        <f t="shared" si="969"/>
        <v>0</v>
      </c>
      <c r="R494" s="203"/>
      <c r="S494" s="62">
        <f t="shared" si="966"/>
        <v>0</v>
      </c>
      <c r="T494" s="63">
        <f t="shared" si="967"/>
        <v>0</v>
      </c>
      <c r="U494" s="103">
        <f t="shared" si="968"/>
        <v>0</v>
      </c>
    </row>
    <row r="495" spans="1:21" x14ac:dyDescent="0.2">
      <c r="A495" s="11">
        <f t="shared" si="897"/>
        <v>0</v>
      </c>
      <c r="B495" s="11" t="str">
        <f t="shared" si="898"/>
        <v xml:space="preserve">Restorative Dentistry </v>
      </c>
      <c r="C495" s="402" t="str">
        <f t="shared" si="948"/>
        <v>Restorative Dentistry</v>
      </c>
      <c r="D495" s="89" t="s">
        <v>100</v>
      </c>
      <c r="E495" s="43"/>
      <c r="F495" s="38"/>
      <c r="G495" s="39"/>
      <c r="H495" s="39"/>
      <c r="I495" s="40"/>
      <c r="J495" s="39"/>
      <c r="K495" s="39"/>
      <c r="L495" s="39"/>
      <c r="M495" s="39"/>
      <c r="N495" s="38"/>
      <c r="O495" s="39"/>
      <c r="P495" s="39"/>
      <c r="Q495" s="40"/>
      <c r="R495" s="206"/>
      <c r="S495" s="38"/>
      <c r="T495" s="39"/>
      <c r="U495" s="108"/>
    </row>
    <row r="496" spans="1:21" x14ac:dyDescent="0.2">
      <c r="A496" s="11">
        <f t="shared" si="897"/>
        <v>0</v>
      </c>
      <c r="B496" s="11" t="str">
        <f t="shared" si="898"/>
        <v xml:space="preserve">Restorative Dentistry </v>
      </c>
      <c r="C496" s="402" t="str">
        <f t="shared" si="948"/>
        <v>Restorative Dentistry</v>
      </c>
      <c r="D496" s="84" t="s">
        <v>100</v>
      </c>
      <c r="E496" s="21" t="s">
        <v>27</v>
      </c>
      <c r="F496" s="23"/>
      <c r="G496" s="24"/>
      <c r="H496" s="24"/>
      <c r="I496" s="25"/>
      <c r="J496" s="24"/>
      <c r="K496" s="24"/>
      <c r="L496" s="24"/>
      <c r="M496" s="24"/>
      <c r="N496" s="23"/>
      <c r="O496" s="24"/>
      <c r="P496" s="24"/>
      <c r="Q496" s="25"/>
      <c r="R496" s="206"/>
      <c r="S496" s="23"/>
      <c r="T496" s="24"/>
      <c r="U496" s="107"/>
    </row>
    <row r="497" spans="1:21" x14ac:dyDescent="0.2">
      <c r="A497" s="11">
        <f t="shared" si="897"/>
        <v>0</v>
      </c>
      <c r="B497" s="11" t="str">
        <f t="shared" si="898"/>
        <v>Restorative Dentistry10</v>
      </c>
      <c r="C497" s="402" t="str">
        <f t="shared" si="948"/>
        <v>Restorative Dentistry</v>
      </c>
      <c r="D497" s="154">
        <v>10</v>
      </c>
      <c r="E497" s="155" t="s">
        <v>133</v>
      </c>
      <c r="F497" s="156">
        <f>F489-F492</f>
        <v>0</v>
      </c>
      <c r="G497" s="157">
        <f t="shared" ref="G497:Q497" si="970">G489-G492</f>
        <v>0</v>
      </c>
      <c r="H497" s="157">
        <f t="shared" si="970"/>
        <v>0</v>
      </c>
      <c r="I497" s="158">
        <f t="shared" si="970"/>
        <v>0</v>
      </c>
      <c r="J497" s="352">
        <f t="shared" si="970"/>
        <v>0</v>
      </c>
      <c r="K497" s="157">
        <f t="shared" si="970"/>
        <v>0</v>
      </c>
      <c r="L497" s="157">
        <f t="shared" si="970"/>
        <v>0</v>
      </c>
      <c r="M497" s="380">
        <f t="shared" si="970"/>
        <v>0</v>
      </c>
      <c r="N497" s="156">
        <f t="shared" si="970"/>
        <v>0</v>
      </c>
      <c r="O497" s="157">
        <f t="shared" si="970"/>
        <v>0</v>
      </c>
      <c r="P497" s="157">
        <f t="shared" si="970"/>
        <v>0</v>
      </c>
      <c r="Q497" s="158">
        <f t="shared" si="970"/>
        <v>0</v>
      </c>
      <c r="R497" s="204"/>
      <c r="S497" s="353">
        <f t="shared" ref="S497:U497" si="971">S489-S492</f>
        <v>0</v>
      </c>
      <c r="T497" s="352">
        <f t="shared" si="971"/>
        <v>0</v>
      </c>
      <c r="U497" s="160">
        <f t="shared" si="971"/>
        <v>0</v>
      </c>
    </row>
    <row r="498" spans="1:21" x14ac:dyDescent="0.2">
      <c r="A498" s="11">
        <f t="shared" si="897"/>
        <v>0</v>
      </c>
      <c r="B498" s="11" t="str">
        <f t="shared" si="898"/>
        <v>Restorative Dentistry11</v>
      </c>
      <c r="C498" s="402" t="str">
        <f t="shared" si="948"/>
        <v>Restorative Dentistry</v>
      </c>
      <c r="D498" s="154">
        <v>11</v>
      </c>
      <c r="E498" s="155" t="s">
        <v>134</v>
      </c>
      <c r="F498" s="162">
        <f t="shared" ref="F498:U498" si="972">F489-F494</f>
        <v>0</v>
      </c>
      <c r="G498" s="163">
        <f t="shared" si="972"/>
        <v>0</v>
      </c>
      <c r="H498" s="163">
        <f t="shared" si="972"/>
        <v>0</v>
      </c>
      <c r="I498" s="164">
        <f t="shared" si="972"/>
        <v>0</v>
      </c>
      <c r="J498" s="362">
        <f t="shared" si="972"/>
        <v>0</v>
      </c>
      <c r="K498" s="163">
        <f t="shared" si="972"/>
        <v>0</v>
      </c>
      <c r="L498" s="163">
        <f t="shared" si="972"/>
        <v>0</v>
      </c>
      <c r="M498" s="382">
        <f t="shared" si="972"/>
        <v>0</v>
      </c>
      <c r="N498" s="162">
        <f t="shared" si="972"/>
        <v>0</v>
      </c>
      <c r="O498" s="163">
        <f t="shared" si="972"/>
        <v>0</v>
      </c>
      <c r="P498" s="163">
        <f t="shared" si="972"/>
        <v>0</v>
      </c>
      <c r="Q498" s="164">
        <f t="shared" si="972"/>
        <v>0</v>
      </c>
      <c r="R498" s="204">
        <f t="shared" si="972"/>
        <v>0</v>
      </c>
      <c r="S498" s="156">
        <f t="shared" si="972"/>
        <v>0</v>
      </c>
      <c r="T498" s="163">
        <f t="shared" si="972"/>
        <v>0</v>
      </c>
      <c r="U498" s="165">
        <f t="shared" si="972"/>
        <v>0</v>
      </c>
    </row>
    <row r="499" spans="1:21" x14ac:dyDescent="0.2">
      <c r="A499" s="11">
        <f t="shared" si="897"/>
        <v>0</v>
      </c>
      <c r="B499" s="11" t="str">
        <f t="shared" si="898"/>
        <v>Restorative Dentistry12</v>
      </c>
      <c r="C499" s="402" t="str">
        <f t="shared" si="948"/>
        <v>Restorative Dentistry</v>
      </c>
      <c r="D499" s="154">
        <v>12</v>
      </c>
      <c r="E499" s="161" t="s">
        <v>30</v>
      </c>
      <c r="F499" s="173">
        <f>F484+F498</f>
        <v>0</v>
      </c>
      <c r="G499" s="167">
        <f>F499+G498</f>
        <v>0</v>
      </c>
      <c r="H499" s="167">
        <f t="shared" ref="H499" si="973">G499+H498</f>
        <v>0</v>
      </c>
      <c r="I499" s="169">
        <f t="shared" ref="I499" si="974">H499+I498</f>
        <v>0</v>
      </c>
      <c r="J499" s="363">
        <f t="shared" ref="J499" si="975">I499+J498</f>
        <v>0</v>
      </c>
      <c r="K499" s="167">
        <f t="shared" ref="K499" si="976">J499+K498</f>
        <v>0</v>
      </c>
      <c r="L499" s="167">
        <f t="shared" ref="L499" si="977">K499+L498</f>
        <v>0</v>
      </c>
      <c r="M499" s="383">
        <f t="shared" ref="M499" si="978">L499+M498</f>
        <v>0</v>
      </c>
      <c r="N499" s="166">
        <f t="shared" ref="N499" si="979">M499+N498</f>
        <v>0</v>
      </c>
      <c r="O499" s="167">
        <f t="shared" ref="O499" si="980">N499+O498</f>
        <v>0</v>
      </c>
      <c r="P499" s="167">
        <f t="shared" ref="P499" si="981">O499+P498</f>
        <v>0</v>
      </c>
      <c r="Q499" s="169">
        <f t="shared" ref="Q499" si="982">P499+Q498</f>
        <v>0</v>
      </c>
      <c r="R499" s="204"/>
      <c r="S499" s="166">
        <f>I499</f>
        <v>0</v>
      </c>
      <c r="T499" s="167">
        <f>M499</f>
        <v>0</v>
      </c>
      <c r="U499" s="168">
        <f>Q499</f>
        <v>0</v>
      </c>
    </row>
    <row r="500" spans="1:21" x14ac:dyDescent="0.2">
      <c r="A500" s="11">
        <f t="shared" si="897"/>
        <v>0</v>
      </c>
      <c r="B500" s="11" t="str">
        <f t="shared" si="898"/>
        <v>Restorative Dentistry13</v>
      </c>
      <c r="C500" s="402" t="str">
        <f t="shared" si="948"/>
        <v>Restorative Dentistry</v>
      </c>
      <c r="D500" s="154">
        <v>13</v>
      </c>
      <c r="E500" s="155" t="s">
        <v>28</v>
      </c>
      <c r="F500" s="166" t="e">
        <f>F499/(F494/13)</f>
        <v>#DIV/0!</v>
      </c>
      <c r="G500" s="167" t="e">
        <f t="shared" ref="G500" si="983">G499/(G494/13)</f>
        <v>#DIV/0!</v>
      </c>
      <c r="H500" s="167" t="e">
        <f t="shared" ref="H500" si="984">H499/(H494/13)</f>
        <v>#DIV/0!</v>
      </c>
      <c r="I500" s="169" t="e">
        <f t="shared" ref="I500" si="985">I499/(I494/13)</f>
        <v>#DIV/0!</v>
      </c>
      <c r="J500" s="363" t="e">
        <f t="shared" ref="J500" si="986">J499/(J494/13)</f>
        <v>#DIV/0!</v>
      </c>
      <c r="K500" s="167" t="e">
        <f t="shared" ref="K500" si="987">K499/(K494/13)</f>
        <v>#DIV/0!</v>
      </c>
      <c r="L500" s="167" t="e">
        <f t="shared" ref="L500" si="988">L499/(L494/13)</f>
        <v>#DIV/0!</v>
      </c>
      <c r="M500" s="383" t="e">
        <f t="shared" ref="M500" si="989">M499/(M494/13)</f>
        <v>#DIV/0!</v>
      </c>
      <c r="N500" s="166" t="e">
        <f t="shared" ref="N500" si="990">N499/(N494/13)</f>
        <v>#DIV/0!</v>
      </c>
      <c r="O500" s="167" t="e">
        <f t="shared" ref="O500" si="991">O499/(O494/13)</f>
        <v>#DIV/0!</v>
      </c>
      <c r="P500" s="167" t="e">
        <f t="shared" ref="P500" si="992">P499/(P494/13)</f>
        <v>#DIV/0!</v>
      </c>
      <c r="Q500" s="169" t="e">
        <f t="shared" ref="Q500" si="993">Q499/(Q494/13)</f>
        <v>#DIV/0!</v>
      </c>
      <c r="R500" s="204"/>
      <c r="S500" s="166" t="e">
        <f t="shared" ref="S500" si="994">I500</f>
        <v>#DIV/0!</v>
      </c>
      <c r="T500" s="167" t="e">
        <f t="shared" ref="T500" si="995">M500</f>
        <v>#DIV/0!</v>
      </c>
      <c r="U500" s="168" t="e">
        <f t="shared" ref="U500" si="996">Q500</f>
        <v>#DIV/0!</v>
      </c>
    </row>
    <row r="501" spans="1:21" x14ac:dyDescent="0.2">
      <c r="A501" s="11">
        <f t="shared" si="897"/>
        <v>0</v>
      </c>
      <c r="B501" s="11" t="str">
        <f t="shared" si="898"/>
        <v>Restorative Dentistry14</v>
      </c>
      <c r="C501" s="402" t="str">
        <f t="shared" si="948"/>
        <v>Restorative Dentistry</v>
      </c>
      <c r="D501" s="86">
        <v>14</v>
      </c>
      <c r="E501" s="45" t="s">
        <v>33</v>
      </c>
      <c r="F501" s="48"/>
      <c r="G501" s="46"/>
      <c r="H501" s="46"/>
      <c r="I501" s="47"/>
      <c r="J501" s="367"/>
      <c r="K501" s="46"/>
      <c r="L501" s="46"/>
      <c r="M501" s="387"/>
      <c r="N501" s="48"/>
      <c r="O501" s="46"/>
      <c r="P501" s="46"/>
      <c r="Q501" s="47"/>
      <c r="R501" s="206"/>
      <c r="S501" s="166">
        <f>I501</f>
        <v>0</v>
      </c>
      <c r="T501" s="167">
        <f>M501</f>
        <v>0</v>
      </c>
      <c r="U501" s="168">
        <f>Q501</f>
        <v>0</v>
      </c>
    </row>
    <row r="502" spans="1:21" x14ac:dyDescent="0.2">
      <c r="A502" s="11">
        <f t="shared" si="897"/>
        <v>0</v>
      </c>
      <c r="B502" s="11" t="str">
        <f t="shared" si="898"/>
        <v>Restorative Dentistry15</v>
      </c>
      <c r="C502" s="402" t="str">
        <f t="shared" si="948"/>
        <v>Restorative Dentistry</v>
      </c>
      <c r="D502" s="154">
        <v>15</v>
      </c>
      <c r="E502" s="155" t="s">
        <v>275</v>
      </c>
      <c r="F502" s="373" t="e">
        <f>VLOOKUP(CONCATENATE($A502,$C502),'[1]NOP Board spclty milstns MNTH'!$D$2:$AJ$386,F$9,FALSE)</f>
        <v>#N/A</v>
      </c>
      <c r="G502" s="346" t="e">
        <f>VLOOKUP(CONCATENATE($A502,$C502),'[1]NOP Board spclty milstns MNTH'!$D$2:$AJ$386,G$9,FALSE)</f>
        <v>#N/A</v>
      </c>
      <c r="H502" s="347" t="e">
        <f>VLOOKUP(CONCATENATE($A502,$C502),'[1]NOP Board spclty milstns MNTH'!$D$2:$AJ$386,H$9,FALSE)</f>
        <v>#N/A</v>
      </c>
      <c r="I502" s="374" t="e">
        <f>VLOOKUP(CONCATENATE($A502,$C502),'[1]NOP Board spclty milstns MNTH'!$D$2:$AJ$386,I$9,FALSE)</f>
        <v>#N/A</v>
      </c>
      <c r="J502" s="348" t="e">
        <f>VLOOKUP(CONCATENATE($A502,$C502),'[1]NOP Board spclty milstns MNTH'!$D$2:$AJ$386,J$9,FALSE)</f>
        <v>#N/A</v>
      </c>
      <c r="K502" s="349" t="e">
        <f>VLOOKUP(CONCATENATE($A502,$C502),'[1]NOP Board spclty milstns MNTH'!$D$2:$AJ$386,K$9,FALSE)</f>
        <v>#N/A</v>
      </c>
      <c r="L502" s="346" t="e">
        <f>VLOOKUP(CONCATENATE($A502,$C502),'[1]NOP Board spclty milstns MNTH'!$D$2:$AJ$386,L$9,FALSE)</f>
        <v>#N/A</v>
      </c>
      <c r="M502" s="348" t="e">
        <f>VLOOKUP(CONCATENATE($A502,$C502),'[1]NOP Board spclty milstns MNTH'!$D$2:$AJ$386,M$9,FALSE)</f>
        <v>#N/A</v>
      </c>
      <c r="N502" s="405" t="s">
        <v>16</v>
      </c>
      <c r="O502" s="406" t="s">
        <v>16</v>
      </c>
      <c r="P502" s="407" t="s">
        <v>16</v>
      </c>
      <c r="Q502" s="408" t="s">
        <v>16</v>
      </c>
      <c r="R502" s="206"/>
      <c r="S502" s="166" t="e">
        <f>I502</f>
        <v>#N/A</v>
      </c>
      <c r="T502" s="167" t="e">
        <f>M502</f>
        <v>#N/A</v>
      </c>
      <c r="U502" s="168" t="str">
        <f>Q502</f>
        <v>-</v>
      </c>
    </row>
    <row r="503" spans="1:21" x14ac:dyDescent="0.2">
      <c r="A503" s="11">
        <f t="shared" si="897"/>
        <v>0</v>
      </c>
      <c r="B503" s="11" t="str">
        <f t="shared" si="898"/>
        <v>Restorative Dentistry16</v>
      </c>
      <c r="C503" s="402" t="str">
        <f t="shared" si="948"/>
        <v>Restorative Dentistry</v>
      </c>
      <c r="D503" s="85">
        <v>16</v>
      </c>
      <c r="E503" s="14" t="s">
        <v>34</v>
      </c>
      <c r="F503" s="376"/>
      <c r="G503" s="350"/>
      <c r="H503" s="350"/>
      <c r="I503" s="377"/>
      <c r="J503" s="368"/>
      <c r="K503" s="350"/>
      <c r="L503" s="350"/>
      <c r="M503" s="388"/>
      <c r="N503" s="376"/>
      <c r="O503" s="350"/>
      <c r="P503" s="350"/>
      <c r="Q503" s="377"/>
      <c r="R503" s="206"/>
      <c r="S503" s="162"/>
      <c r="T503" s="163"/>
      <c r="U503" s="165"/>
    </row>
    <row r="504" spans="1:21" x14ac:dyDescent="0.2">
      <c r="A504" s="11">
        <f t="shared" si="897"/>
        <v>0</v>
      </c>
      <c r="B504" s="11" t="str">
        <f t="shared" si="898"/>
        <v xml:space="preserve">Restorative Dentistry </v>
      </c>
      <c r="C504" s="402" t="str">
        <f t="shared" si="948"/>
        <v>Restorative Dentistry</v>
      </c>
      <c r="D504" s="84" t="s">
        <v>100</v>
      </c>
      <c r="E504" s="21" t="s">
        <v>57</v>
      </c>
      <c r="F504" s="23"/>
      <c r="G504" s="24"/>
      <c r="H504" s="24"/>
      <c r="I504" s="25"/>
      <c r="J504" s="24"/>
      <c r="K504" s="24"/>
      <c r="L504" s="24"/>
      <c r="M504" s="24"/>
      <c r="N504" s="23"/>
      <c r="O504" s="24"/>
      <c r="P504" s="24"/>
      <c r="Q504" s="25"/>
      <c r="R504" s="201"/>
      <c r="S504" s="23"/>
      <c r="T504" s="24"/>
      <c r="U504" s="107"/>
    </row>
    <row r="505" spans="1:21" x14ac:dyDescent="0.2">
      <c r="A505" s="11">
        <f t="shared" si="897"/>
        <v>0</v>
      </c>
      <c r="B505" s="11" t="str">
        <f t="shared" si="898"/>
        <v>Restorative Dentistry17</v>
      </c>
      <c r="C505" s="402" t="str">
        <f t="shared" si="948"/>
        <v>Restorative Dentistry</v>
      </c>
      <c r="D505" s="345">
        <v>17</v>
      </c>
      <c r="E505" s="44" t="s">
        <v>29</v>
      </c>
      <c r="F505" s="49">
        <v>0</v>
      </c>
      <c r="G505" s="50">
        <v>0</v>
      </c>
      <c r="H505" s="50">
        <v>0</v>
      </c>
      <c r="I505" s="51">
        <v>0</v>
      </c>
      <c r="J505" s="369">
        <v>0</v>
      </c>
      <c r="K505" s="50">
        <v>0</v>
      </c>
      <c r="L505" s="50">
        <v>0</v>
      </c>
      <c r="M505" s="389">
        <v>0</v>
      </c>
      <c r="N505" s="49">
        <v>0</v>
      </c>
      <c r="O505" s="50">
        <v>0</v>
      </c>
      <c r="P505" s="50">
        <v>0</v>
      </c>
      <c r="Q505" s="51">
        <v>0</v>
      </c>
      <c r="R505" s="201"/>
      <c r="S505" s="27"/>
      <c r="T505" s="28"/>
      <c r="U505" s="116"/>
    </row>
    <row r="506" spans="1:21" ht="13.5" thickBot="1" x14ac:dyDescent="0.25">
      <c r="A506" s="11">
        <f t="shared" si="897"/>
        <v>0</v>
      </c>
      <c r="B506" s="11" t="str">
        <f t="shared" si="898"/>
        <v>Restorative Dentistry18</v>
      </c>
      <c r="C506" s="402" t="str">
        <f t="shared" si="948"/>
        <v>Restorative Dentistry</v>
      </c>
      <c r="D506" s="170">
        <v>18</v>
      </c>
      <c r="E506" s="171" t="s">
        <v>37</v>
      </c>
      <c r="F506" s="166">
        <f t="shared" ref="F506:Q506" si="997">F505*F494</f>
        <v>0</v>
      </c>
      <c r="G506" s="167">
        <f t="shared" si="997"/>
        <v>0</v>
      </c>
      <c r="H506" s="167">
        <f t="shared" si="997"/>
        <v>0</v>
      </c>
      <c r="I506" s="169">
        <f t="shared" si="997"/>
        <v>0</v>
      </c>
      <c r="J506" s="363">
        <f t="shared" si="997"/>
        <v>0</v>
      </c>
      <c r="K506" s="167">
        <f t="shared" si="997"/>
        <v>0</v>
      </c>
      <c r="L506" s="167">
        <f t="shared" si="997"/>
        <v>0</v>
      </c>
      <c r="M506" s="383">
        <f t="shared" si="997"/>
        <v>0</v>
      </c>
      <c r="N506" s="166">
        <f t="shared" si="997"/>
        <v>0</v>
      </c>
      <c r="O506" s="167">
        <f t="shared" si="997"/>
        <v>0</v>
      </c>
      <c r="P506" s="167">
        <f t="shared" si="997"/>
        <v>0</v>
      </c>
      <c r="Q506" s="169">
        <f t="shared" si="997"/>
        <v>0</v>
      </c>
      <c r="R506" s="203"/>
      <c r="S506" s="166">
        <f t="shared" ref="S506" si="998">SUM(F506:I506)</f>
        <v>0</v>
      </c>
      <c r="T506" s="167">
        <f t="shared" ref="T506" si="999">SUM(J506:M506)</f>
        <v>0</v>
      </c>
      <c r="U506" s="168">
        <f t="shared" ref="U506" si="1000">SUM(N506:Q506)</f>
        <v>0</v>
      </c>
    </row>
    <row r="507" spans="1:21" ht="18.75" thickBot="1" x14ac:dyDescent="0.3">
      <c r="A507" s="11">
        <f t="shared" si="897"/>
        <v>0</v>
      </c>
      <c r="B507" s="11" t="str">
        <f t="shared" si="898"/>
        <v>RheumatologyRheumatology</v>
      </c>
      <c r="C507" s="401" t="str">
        <f>D507</f>
        <v>Rheumatology</v>
      </c>
      <c r="D507" s="68" t="s">
        <v>79</v>
      </c>
      <c r="E507" s="80"/>
      <c r="F507" s="375"/>
      <c r="G507" s="81"/>
      <c r="H507" s="81"/>
      <c r="I507" s="372"/>
      <c r="J507" s="81"/>
      <c r="K507" s="81"/>
      <c r="L507" s="81"/>
      <c r="M507" s="81"/>
      <c r="N507" s="391"/>
      <c r="O507" s="69"/>
      <c r="P507" s="69"/>
      <c r="Q507" s="392"/>
      <c r="R507" s="69"/>
      <c r="S507" s="391"/>
      <c r="T507" s="69"/>
      <c r="U507" s="82"/>
    </row>
    <row r="508" spans="1:21" x14ac:dyDescent="0.2">
      <c r="A508" s="11">
        <f t="shared" si="897"/>
        <v>0</v>
      </c>
      <c r="B508" s="11" t="str">
        <f t="shared" si="898"/>
        <v>Rheumatology1</v>
      </c>
      <c r="C508" s="402" t="str">
        <f>C507</f>
        <v>Rheumatology</v>
      </c>
      <c r="D508" s="84">
        <v>1</v>
      </c>
      <c r="E508" s="21" t="s">
        <v>55</v>
      </c>
      <c r="F508" s="198">
        <v>0</v>
      </c>
      <c r="G508" s="20"/>
      <c r="H508" s="20"/>
      <c r="I508" s="120"/>
      <c r="J508" s="13"/>
      <c r="K508" s="13"/>
      <c r="L508" s="13"/>
      <c r="M508" s="13"/>
      <c r="N508" s="128"/>
      <c r="O508" s="13"/>
      <c r="P508" s="13"/>
      <c r="Q508" s="129"/>
      <c r="R508" s="201"/>
      <c r="S508" s="119"/>
      <c r="T508" s="20"/>
      <c r="U508" s="121"/>
    </row>
    <row r="509" spans="1:21" x14ac:dyDescent="0.2">
      <c r="A509" s="11">
        <f t="shared" si="897"/>
        <v>0</v>
      </c>
      <c r="B509" s="11" t="str">
        <f t="shared" si="898"/>
        <v>Rheumatology2</v>
      </c>
      <c r="C509" s="402" t="str">
        <f t="shared" ref="C509:C532" si="1001">C508</f>
        <v>Rheumatology</v>
      </c>
      <c r="D509" s="84">
        <v>2</v>
      </c>
      <c r="E509" s="21" t="s">
        <v>117</v>
      </c>
      <c r="F509" s="198">
        <v>0</v>
      </c>
      <c r="G509" s="20"/>
      <c r="H509" s="20"/>
      <c r="I509" s="120"/>
      <c r="J509" s="20"/>
      <c r="K509" s="20"/>
      <c r="L509" s="20"/>
      <c r="M509" s="20"/>
      <c r="N509" s="119"/>
      <c r="O509" s="20"/>
      <c r="P509" s="20"/>
      <c r="Q509" s="120"/>
      <c r="R509" s="201"/>
      <c r="S509" s="119"/>
      <c r="T509" s="20"/>
      <c r="U509" s="121"/>
    </row>
    <row r="510" spans="1:21" x14ac:dyDescent="0.2">
      <c r="A510" s="11">
        <f t="shared" si="897"/>
        <v>0</v>
      </c>
      <c r="B510" s="11" t="str">
        <f t="shared" si="898"/>
        <v>Rheumatology3</v>
      </c>
      <c r="C510" s="402" t="str">
        <f t="shared" si="1001"/>
        <v>Rheumatology</v>
      </c>
      <c r="D510" s="84">
        <v>3</v>
      </c>
      <c r="E510" s="21" t="s">
        <v>118</v>
      </c>
      <c r="F510" s="198">
        <v>0</v>
      </c>
      <c r="G510" s="20"/>
      <c r="H510" s="20"/>
      <c r="I510" s="120"/>
      <c r="J510" s="20"/>
      <c r="K510" s="20"/>
      <c r="L510" s="20"/>
      <c r="M510" s="20"/>
      <c r="N510" s="119"/>
      <c r="O510" s="20"/>
      <c r="P510" s="20"/>
      <c r="Q510" s="120"/>
      <c r="R510" s="201"/>
      <c r="S510" s="119"/>
      <c r="T510" s="20"/>
      <c r="U510" s="121"/>
    </row>
    <row r="511" spans="1:21" x14ac:dyDescent="0.2">
      <c r="A511" s="11">
        <f t="shared" si="897"/>
        <v>0</v>
      </c>
      <c r="B511" s="11" t="str">
        <f t="shared" si="898"/>
        <v xml:space="preserve">Rheumatology </v>
      </c>
      <c r="C511" s="402" t="str">
        <f t="shared" si="1001"/>
        <v>Rheumatology</v>
      </c>
      <c r="D511" s="88" t="s">
        <v>100</v>
      </c>
      <c r="E511" s="34"/>
      <c r="F511" s="119"/>
      <c r="G511" s="20"/>
      <c r="H511" s="20"/>
      <c r="I511" s="120"/>
      <c r="J511" s="52"/>
      <c r="K511" s="52"/>
      <c r="L511" s="52"/>
      <c r="M511" s="52"/>
      <c r="N511" s="130"/>
      <c r="O511" s="52"/>
      <c r="P511" s="52"/>
      <c r="Q511" s="131"/>
      <c r="R511" s="201"/>
      <c r="S511" s="119"/>
      <c r="T511" s="20"/>
      <c r="U511" s="121"/>
    </row>
    <row r="512" spans="1:21" x14ac:dyDescent="0.2">
      <c r="A512" s="11">
        <f t="shared" si="897"/>
        <v>0</v>
      </c>
      <c r="B512" s="11" t="str">
        <f t="shared" si="898"/>
        <v xml:space="preserve">Rheumatology </v>
      </c>
      <c r="C512" s="402" t="str">
        <f t="shared" si="1001"/>
        <v>Rheumatology</v>
      </c>
      <c r="D512" s="84" t="s">
        <v>100</v>
      </c>
      <c r="E512" s="21" t="s">
        <v>36</v>
      </c>
      <c r="F512" s="23"/>
      <c r="G512" s="24"/>
      <c r="H512" s="24"/>
      <c r="I512" s="25"/>
      <c r="J512" s="24"/>
      <c r="K512" s="24"/>
      <c r="L512" s="24"/>
      <c r="M512" s="24"/>
      <c r="N512" s="23"/>
      <c r="O512" s="24"/>
      <c r="P512" s="24"/>
      <c r="Q512" s="25"/>
      <c r="R512" s="201"/>
      <c r="S512" s="23"/>
      <c r="T512" s="24"/>
      <c r="U512" s="107"/>
    </row>
    <row r="513" spans="1:21" x14ac:dyDescent="0.2">
      <c r="A513" s="11">
        <f t="shared" si="897"/>
        <v>0</v>
      </c>
      <c r="B513" s="11" t="str">
        <f t="shared" si="898"/>
        <v>Rheumatology4</v>
      </c>
      <c r="C513" s="402" t="str">
        <f t="shared" si="1001"/>
        <v>Rheumatology</v>
      </c>
      <c r="D513" s="86">
        <v>4</v>
      </c>
      <c r="E513" s="26" t="s">
        <v>15</v>
      </c>
      <c r="F513" s="27"/>
      <c r="G513" s="28"/>
      <c r="H513" s="28"/>
      <c r="I513" s="29"/>
      <c r="J513" s="365"/>
      <c r="K513" s="28"/>
      <c r="L513" s="28"/>
      <c r="M513" s="385"/>
      <c r="N513" s="27"/>
      <c r="O513" s="28"/>
      <c r="P513" s="28"/>
      <c r="Q513" s="29"/>
      <c r="R513" s="201"/>
      <c r="S513" s="181">
        <f>SUM(F513:I513)</f>
        <v>0</v>
      </c>
      <c r="T513" s="182">
        <f>SUM(J513:M513)</f>
        <v>0</v>
      </c>
      <c r="U513" s="183">
        <f>SUM(N513:Q513)</f>
        <v>0</v>
      </c>
    </row>
    <row r="514" spans="1:21" x14ac:dyDescent="0.2">
      <c r="A514" s="11">
        <f t="shared" si="897"/>
        <v>0</v>
      </c>
      <c r="B514" s="11" t="str">
        <f t="shared" si="898"/>
        <v>Rheumatology5</v>
      </c>
      <c r="C514" s="402" t="str">
        <f t="shared" si="1001"/>
        <v>Rheumatology</v>
      </c>
      <c r="D514" s="87">
        <v>5</v>
      </c>
      <c r="E514" s="30" t="s">
        <v>14</v>
      </c>
      <c r="F514" s="31"/>
      <c r="G514" s="32"/>
      <c r="H514" s="32"/>
      <c r="I514" s="33"/>
      <c r="J514" s="366"/>
      <c r="K514" s="32"/>
      <c r="L514" s="32"/>
      <c r="M514" s="386"/>
      <c r="N514" s="31"/>
      <c r="O514" s="32"/>
      <c r="P514" s="32"/>
      <c r="Q514" s="33"/>
      <c r="R514" s="201"/>
      <c r="S514" s="166">
        <f t="shared" ref="S514" si="1002">SUM(F514:I514)</f>
        <v>0</v>
      </c>
      <c r="T514" s="167">
        <f t="shared" ref="T514" si="1003">SUM(J514:M514)</f>
        <v>0</v>
      </c>
      <c r="U514" s="168">
        <f t="shared" ref="U514" si="1004">SUM(N514:Q514)</f>
        <v>0</v>
      </c>
    </row>
    <row r="515" spans="1:21" x14ac:dyDescent="0.2">
      <c r="A515" s="11">
        <f t="shared" si="897"/>
        <v>0</v>
      </c>
      <c r="B515" s="11" t="str">
        <f t="shared" si="898"/>
        <v>Rheumatology6</v>
      </c>
      <c r="C515" s="402" t="str">
        <f t="shared" si="1001"/>
        <v>Rheumatology</v>
      </c>
      <c r="D515" s="84">
        <v>6</v>
      </c>
      <c r="E515" s="21" t="s">
        <v>18</v>
      </c>
      <c r="F515" s="62">
        <f>F513-F514</f>
        <v>0</v>
      </c>
      <c r="G515" s="63">
        <f t="shared" ref="G515" si="1005">G513-G514</f>
        <v>0</v>
      </c>
      <c r="H515" s="63">
        <f t="shared" ref="H515" si="1006">H513-H514</f>
        <v>0</v>
      </c>
      <c r="I515" s="64">
        <f t="shared" ref="I515" si="1007">I513-I514</f>
        <v>0</v>
      </c>
      <c r="J515" s="361">
        <f t="shared" ref="J515" si="1008">J513-J514</f>
        <v>0</v>
      </c>
      <c r="K515" s="63">
        <f t="shared" ref="K515" si="1009">K513-K514</f>
        <v>0</v>
      </c>
      <c r="L515" s="63">
        <f t="shared" ref="L515" si="1010">L513-L514</f>
        <v>0</v>
      </c>
      <c r="M515" s="381">
        <f t="shared" ref="M515" si="1011">M513-M514</f>
        <v>0</v>
      </c>
      <c r="N515" s="62">
        <f t="shared" ref="N515" si="1012">N513-N514</f>
        <v>0</v>
      </c>
      <c r="O515" s="63">
        <f t="shared" ref="O515" si="1013">O513-O514</f>
        <v>0</v>
      </c>
      <c r="P515" s="63">
        <f t="shared" ref="P515" si="1014">P513-P514</f>
        <v>0</v>
      </c>
      <c r="Q515" s="64">
        <f t="shared" ref="Q515" si="1015">Q513-Q514</f>
        <v>0</v>
      </c>
      <c r="R515" s="203"/>
      <c r="S515" s="395">
        <f t="shared" ref="S515" si="1016">S513-S514</f>
        <v>0</v>
      </c>
      <c r="T515" s="351">
        <f t="shared" ref="T515" si="1017">T513-T514</f>
        <v>0</v>
      </c>
      <c r="U515" s="396">
        <f t="shared" ref="U515" si="1018">U513-U514</f>
        <v>0</v>
      </c>
    </row>
    <row r="516" spans="1:21" x14ac:dyDescent="0.2">
      <c r="A516" s="11">
        <f t="shared" si="897"/>
        <v>0</v>
      </c>
      <c r="B516" s="11" t="str">
        <f t="shared" si="898"/>
        <v xml:space="preserve">Rheumatology </v>
      </c>
      <c r="C516" s="402" t="str">
        <f t="shared" si="1001"/>
        <v>Rheumatology</v>
      </c>
      <c r="D516" s="88" t="s">
        <v>100</v>
      </c>
      <c r="E516" s="34"/>
      <c r="F516" s="35"/>
      <c r="G516" s="36"/>
      <c r="H516" s="36"/>
      <c r="I516" s="37"/>
      <c r="J516" s="39"/>
      <c r="K516" s="39"/>
      <c r="L516" s="39"/>
      <c r="M516" s="39"/>
      <c r="N516" s="38"/>
      <c r="O516" s="39"/>
      <c r="P516" s="39"/>
      <c r="Q516" s="40"/>
      <c r="R516" s="201"/>
      <c r="S516" s="38"/>
      <c r="T516" s="39"/>
      <c r="U516" s="108"/>
    </row>
    <row r="517" spans="1:21" x14ac:dyDescent="0.2">
      <c r="A517" s="11">
        <f t="shared" si="897"/>
        <v>0</v>
      </c>
      <c r="B517" s="11" t="str">
        <f t="shared" si="898"/>
        <v xml:space="preserve">Rheumatology </v>
      </c>
      <c r="C517" s="402" t="str">
        <f t="shared" si="1001"/>
        <v>Rheumatology</v>
      </c>
      <c r="D517" s="84" t="s">
        <v>100</v>
      </c>
      <c r="E517" s="21" t="s">
        <v>32</v>
      </c>
      <c r="F517" s="23"/>
      <c r="G517" s="24"/>
      <c r="H517" s="24"/>
      <c r="I517" s="25"/>
      <c r="J517" s="24"/>
      <c r="K517" s="24"/>
      <c r="L517" s="24"/>
      <c r="M517" s="24"/>
      <c r="N517" s="23"/>
      <c r="O517" s="24"/>
      <c r="P517" s="24"/>
      <c r="Q517" s="25"/>
      <c r="R517" s="201"/>
      <c r="S517" s="23"/>
      <c r="T517" s="24"/>
      <c r="U517" s="107"/>
    </row>
    <row r="518" spans="1:21" x14ac:dyDescent="0.2">
      <c r="A518" s="11">
        <f t="shared" si="897"/>
        <v>0</v>
      </c>
      <c r="B518" s="11" t="str">
        <f t="shared" si="898"/>
        <v>Rheumatology7</v>
      </c>
      <c r="C518" s="402" t="str">
        <f t="shared" si="1001"/>
        <v>Rheumatology</v>
      </c>
      <c r="D518" s="86">
        <v>7</v>
      </c>
      <c r="E518" s="26" t="s">
        <v>49</v>
      </c>
      <c r="F518" s="27"/>
      <c r="G518" s="28"/>
      <c r="H518" s="28"/>
      <c r="I518" s="29"/>
      <c r="J518" s="365"/>
      <c r="K518" s="28"/>
      <c r="L518" s="28"/>
      <c r="M518" s="385"/>
      <c r="N518" s="27"/>
      <c r="O518" s="28"/>
      <c r="P518" s="28"/>
      <c r="Q518" s="29"/>
      <c r="R518" s="206"/>
      <c r="S518" s="156">
        <f>SUM(F518:I518)</f>
        <v>0</v>
      </c>
      <c r="T518" s="157">
        <f>SUM(J518:M518)</f>
        <v>0</v>
      </c>
      <c r="U518" s="160">
        <f>SUM(N518:Q518)</f>
        <v>0</v>
      </c>
    </row>
    <row r="519" spans="1:21" x14ac:dyDescent="0.2">
      <c r="A519" s="11">
        <f t="shared" si="897"/>
        <v>0</v>
      </c>
      <c r="B519" s="11" t="str">
        <f t="shared" si="898"/>
        <v>Rheumatology8</v>
      </c>
      <c r="C519" s="402" t="str">
        <f t="shared" si="1001"/>
        <v>Rheumatology</v>
      </c>
      <c r="D519" s="86">
        <v>8</v>
      </c>
      <c r="E519" s="30" t="s">
        <v>56</v>
      </c>
      <c r="F519" s="31"/>
      <c r="G519" s="32"/>
      <c r="H519" s="32"/>
      <c r="I519" s="33"/>
      <c r="J519" s="366"/>
      <c r="K519" s="32"/>
      <c r="L519" s="32"/>
      <c r="M519" s="386"/>
      <c r="N519" s="31"/>
      <c r="O519" s="32"/>
      <c r="P519" s="32"/>
      <c r="Q519" s="33"/>
      <c r="R519" s="206"/>
      <c r="S519" s="162">
        <f t="shared" ref="S519:S520" si="1019">SUM(F519:I519)</f>
        <v>0</v>
      </c>
      <c r="T519" s="163">
        <f t="shared" ref="T519:T520" si="1020">SUM(J519:M519)</f>
        <v>0</v>
      </c>
      <c r="U519" s="165">
        <f t="shared" ref="U519:U520" si="1021">SUM(N519:Q519)</f>
        <v>0</v>
      </c>
    </row>
    <row r="520" spans="1:21" x14ac:dyDescent="0.2">
      <c r="A520" s="11">
        <f t="shared" si="897"/>
        <v>0</v>
      </c>
      <c r="B520" s="11" t="str">
        <f t="shared" si="898"/>
        <v>Rheumatology9</v>
      </c>
      <c r="C520" s="402" t="str">
        <f t="shared" si="1001"/>
        <v>Rheumatology</v>
      </c>
      <c r="D520" s="84">
        <v>9</v>
      </c>
      <c r="E520" s="21" t="s">
        <v>35</v>
      </c>
      <c r="F520" s="62">
        <f t="shared" ref="F520:Q520" si="1022">SUM(F518:F519)</f>
        <v>0</v>
      </c>
      <c r="G520" s="63">
        <f t="shared" si="1022"/>
        <v>0</v>
      </c>
      <c r="H520" s="63">
        <f t="shared" si="1022"/>
        <v>0</v>
      </c>
      <c r="I520" s="64">
        <f t="shared" si="1022"/>
        <v>0</v>
      </c>
      <c r="J520" s="361">
        <f t="shared" si="1022"/>
        <v>0</v>
      </c>
      <c r="K520" s="63">
        <f t="shared" si="1022"/>
        <v>0</v>
      </c>
      <c r="L520" s="63">
        <f t="shared" si="1022"/>
        <v>0</v>
      </c>
      <c r="M520" s="381">
        <f t="shared" si="1022"/>
        <v>0</v>
      </c>
      <c r="N520" s="62">
        <f t="shared" si="1022"/>
        <v>0</v>
      </c>
      <c r="O520" s="63">
        <f t="shared" si="1022"/>
        <v>0</v>
      </c>
      <c r="P520" s="63">
        <f t="shared" si="1022"/>
        <v>0</v>
      </c>
      <c r="Q520" s="64">
        <f t="shared" si="1022"/>
        <v>0</v>
      </c>
      <c r="R520" s="203"/>
      <c r="S520" s="62">
        <f t="shared" si="1019"/>
        <v>0</v>
      </c>
      <c r="T520" s="63">
        <f t="shared" si="1020"/>
        <v>0</v>
      </c>
      <c r="U520" s="103">
        <f t="shared" si="1021"/>
        <v>0</v>
      </c>
    </row>
    <row r="521" spans="1:21" x14ac:dyDescent="0.2">
      <c r="A521" s="11">
        <f t="shared" si="897"/>
        <v>0</v>
      </c>
      <c r="B521" s="11" t="str">
        <f t="shared" si="898"/>
        <v xml:space="preserve">Rheumatology </v>
      </c>
      <c r="C521" s="402" t="str">
        <f t="shared" si="1001"/>
        <v>Rheumatology</v>
      </c>
      <c r="D521" s="89" t="s">
        <v>100</v>
      </c>
      <c r="E521" s="43"/>
      <c r="F521" s="38"/>
      <c r="G521" s="39"/>
      <c r="H521" s="39"/>
      <c r="I521" s="40"/>
      <c r="J521" s="39"/>
      <c r="K521" s="39"/>
      <c r="L521" s="39"/>
      <c r="M521" s="39"/>
      <c r="N521" s="38"/>
      <c r="O521" s="39"/>
      <c r="P521" s="39"/>
      <c r="Q521" s="40"/>
      <c r="R521" s="206"/>
      <c r="S521" s="38"/>
      <c r="T521" s="39"/>
      <c r="U521" s="108"/>
    </row>
    <row r="522" spans="1:21" x14ac:dyDescent="0.2">
      <c r="A522" s="11">
        <f t="shared" si="897"/>
        <v>0</v>
      </c>
      <c r="B522" s="11" t="str">
        <f t="shared" si="898"/>
        <v xml:space="preserve">Rheumatology </v>
      </c>
      <c r="C522" s="402" t="str">
        <f t="shared" si="1001"/>
        <v>Rheumatology</v>
      </c>
      <c r="D522" s="84" t="s">
        <v>100</v>
      </c>
      <c r="E522" s="21" t="s">
        <v>27</v>
      </c>
      <c r="F522" s="23"/>
      <c r="G522" s="24"/>
      <c r="H522" s="24"/>
      <c r="I522" s="25"/>
      <c r="J522" s="24"/>
      <c r="K522" s="24"/>
      <c r="L522" s="24"/>
      <c r="M522" s="24"/>
      <c r="N522" s="23"/>
      <c r="O522" s="24"/>
      <c r="P522" s="24"/>
      <c r="Q522" s="25"/>
      <c r="R522" s="206"/>
      <c r="S522" s="23"/>
      <c r="T522" s="24"/>
      <c r="U522" s="107"/>
    </row>
    <row r="523" spans="1:21" x14ac:dyDescent="0.2">
      <c r="A523" s="11">
        <f t="shared" si="897"/>
        <v>0</v>
      </c>
      <c r="B523" s="11" t="str">
        <f t="shared" si="898"/>
        <v>Rheumatology10</v>
      </c>
      <c r="C523" s="402" t="str">
        <f t="shared" si="1001"/>
        <v>Rheumatology</v>
      </c>
      <c r="D523" s="154">
        <v>10</v>
      </c>
      <c r="E523" s="155" t="s">
        <v>133</v>
      </c>
      <c r="F523" s="156">
        <f>F515-F518</f>
        <v>0</v>
      </c>
      <c r="G523" s="157">
        <f t="shared" ref="G523:Q523" si="1023">G515-G518</f>
        <v>0</v>
      </c>
      <c r="H523" s="157">
        <f t="shared" si="1023"/>
        <v>0</v>
      </c>
      <c r="I523" s="158">
        <f t="shared" si="1023"/>
        <v>0</v>
      </c>
      <c r="J523" s="352">
        <f t="shared" si="1023"/>
        <v>0</v>
      </c>
      <c r="K523" s="157">
        <f t="shared" si="1023"/>
        <v>0</v>
      </c>
      <c r="L523" s="157">
        <f t="shared" si="1023"/>
        <v>0</v>
      </c>
      <c r="M523" s="380">
        <f t="shared" si="1023"/>
        <v>0</v>
      </c>
      <c r="N523" s="156">
        <f t="shared" si="1023"/>
        <v>0</v>
      </c>
      <c r="O523" s="157">
        <f t="shared" si="1023"/>
        <v>0</v>
      </c>
      <c r="P523" s="157">
        <f t="shared" si="1023"/>
        <v>0</v>
      </c>
      <c r="Q523" s="158">
        <f t="shared" si="1023"/>
        <v>0</v>
      </c>
      <c r="R523" s="204"/>
      <c r="S523" s="353">
        <f t="shared" ref="S523:U523" si="1024">S515-S518</f>
        <v>0</v>
      </c>
      <c r="T523" s="352">
        <f t="shared" si="1024"/>
        <v>0</v>
      </c>
      <c r="U523" s="160">
        <f t="shared" si="1024"/>
        <v>0</v>
      </c>
    </row>
    <row r="524" spans="1:21" x14ac:dyDescent="0.2">
      <c r="A524" s="11">
        <f t="shared" si="897"/>
        <v>0</v>
      </c>
      <c r="B524" s="11" t="str">
        <f t="shared" si="898"/>
        <v>Rheumatology11</v>
      </c>
      <c r="C524" s="402" t="str">
        <f t="shared" si="1001"/>
        <v>Rheumatology</v>
      </c>
      <c r="D524" s="154">
        <v>11</v>
      </c>
      <c r="E524" s="155" t="s">
        <v>134</v>
      </c>
      <c r="F524" s="162">
        <f t="shared" ref="F524:U524" si="1025">F515-F520</f>
        <v>0</v>
      </c>
      <c r="G524" s="163">
        <f t="shared" si="1025"/>
        <v>0</v>
      </c>
      <c r="H524" s="163">
        <f t="shared" si="1025"/>
        <v>0</v>
      </c>
      <c r="I524" s="164">
        <f t="shared" si="1025"/>
        <v>0</v>
      </c>
      <c r="J524" s="362">
        <f t="shared" si="1025"/>
        <v>0</v>
      </c>
      <c r="K524" s="163">
        <f t="shared" si="1025"/>
        <v>0</v>
      </c>
      <c r="L524" s="163">
        <f t="shared" si="1025"/>
        <v>0</v>
      </c>
      <c r="M524" s="382">
        <f t="shared" si="1025"/>
        <v>0</v>
      </c>
      <c r="N524" s="162">
        <f t="shared" si="1025"/>
        <v>0</v>
      </c>
      <c r="O524" s="163">
        <f t="shared" si="1025"/>
        <v>0</v>
      </c>
      <c r="P524" s="163">
        <f t="shared" si="1025"/>
        <v>0</v>
      </c>
      <c r="Q524" s="164">
        <f t="shared" si="1025"/>
        <v>0</v>
      </c>
      <c r="R524" s="204">
        <f t="shared" si="1025"/>
        <v>0</v>
      </c>
      <c r="S524" s="156">
        <f t="shared" si="1025"/>
        <v>0</v>
      </c>
      <c r="T524" s="163">
        <f t="shared" si="1025"/>
        <v>0</v>
      </c>
      <c r="U524" s="165">
        <f t="shared" si="1025"/>
        <v>0</v>
      </c>
    </row>
    <row r="525" spans="1:21" x14ac:dyDescent="0.2">
      <c r="A525" s="11">
        <f t="shared" si="897"/>
        <v>0</v>
      </c>
      <c r="B525" s="11" t="str">
        <f t="shared" si="898"/>
        <v>Rheumatology12</v>
      </c>
      <c r="C525" s="402" t="str">
        <f t="shared" si="1001"/>
        <v>Rheumatology</v>
      </c>
      <c r="D525" s="154">
        <v>12</v>
      </c>
      <c r="E525" s="161" t="s">
        <v>30</v>
      </c>
      <c r="F525" s="173">
        <f>F510+F524</f>
        <v>0</v>
      </c>
      <c r="G525" s="167">
        <f>F525+G524</f>
        <v>0</v>
      </c>
      <c r="H525" s="167">
        <f t="shared" ref="H525" si="1026">G525+H524</f>
        <v>0</v>
      </c>
      <c r="I525" s="169">
        <f t="shared" ref="I525" si="1027">H525+I524</f>
        <v>0</v>
      </c>
      <c r="J525" s="363">
        <f t="shared" ref="J525" si="1028">I525+J524</f>
        <v>0</v>
      </c>
      <c r="K525" s="167">
        <f t="shared" ref="K525" si="1029">J525+K524</f>
        <v>0</v>
      </c>
      <c r="L525" s="167">
        <f t="shared" ref="L525" si="1030">K525+L524</f>
        <v>0</v>
      </c>
      <c r="M525" s="383">
        <f t="shared" ref="M525" si="1031">L525+M524</f>
        <v>0</v>
      </c>
      <c r="N525" s="166">
        <f t="shared" ref="N525" si="1032">M525+N524</f>
        <v>0</v>
      </c>
      <c r="O525" s="167">
        <f t="shared" ref="O525" si="1033">N525+O524</f>
        <v>0</v>
      </c>
      <c r="P525" s="167">
        <f t="shared" ref="P525" si="1034">O525+P524</f>
        <v>0</v>
      </c>
      <c r="Q525" s="169">
        <f t="shared" ref="Q525" si="1035">P525+Q524</f>
        <v>0</v>
      </c>
      <c r="R525" s="204"/>
      <c r="S525" s="166">
        <f>I525</f>
        <v>0</v>
      </c>
      <c r="T525" s="167">
        <f>M525</f>
        <v>0</v>
      </c>
      <c r="U525" s="168">
        <f>Q525</f>
        <v>0</v>
      </c>
    </row>
    <row r="526" spans="1:21" x14ac:dyDescent="0.2">
      <c r="A526" s="11">
        <f t="shared" si="897"/>
        <v>0</v>
      </c>
      <c r="B526" s="11" t="str">
        <f t="shared" si="898"/>
        <v>Rheumatology13</v>
      </c>
      <c r="C526" s="402" t="str">
        <f t="shared" si="1001"/>
        <v>Rheumatology</v>
      </c>
      <c r="D526" s="154">
        <v>13</v>
      </c>
      <c r="E526" s="155" t="s">
        <v>28</v>
      </c>
      <c r="F526" s="166" t="e">
        <f>F525/(F520/13)</f>
        <v>#DIV/0!</v>
      </c>
      <c r="G526" s="167" t="e">
        <f t="shared" ref="G526" si="1036">G525/(G520/13)</f>
        <v>#DIV/0!</v>
      </c>
      <c r="H526" s="167" t="e">
        <f t="shared" ref="H526" si="1037">H525/(H520/13)</f>
        <v>#DIV/0!</v>
      </c>
      <c r="I526" s="169" t="e">
        <f t="shared" ref="I526" si="1038">I525/(I520/13)</f>
        <v>#DIV/0!</v>
      </c>
      <c r="J526" s="363" t="e">
        <f t="shared" ref="J526" si="1039">J525/(J520/13)</f>
        <v>#DIV/0!</v>
      </c>
      <c r="K526" s="167" t="e">
        <f t="shared" ref="K526" si="1040">K525/(K520/13)</f>
        <v>#DIV/0!</v>
      </c>
      <c r="L526" s="167" t="e">
        <f t="shared" ref="L526" si="1041">L525/(L520/13)</f>
        <v>#DIV/0!</v>
      </c>
      <c r="M526" s="383" t="e">
        <f t="shared" ref="M526" si="1042">M525/(M520/13)</f>
        <v>#DIV/0!</v>
      </c>
      <c r="N526" s="166" t="e">
        <f t="shared" ref="N526" si="1043">N525/(N520/13)</f>
        <v>#DIV/0!</v>
      </c>
      <c r="O526" s="167" t="e">
        <f t="shared" ref="O526" si="1044">O525/(O520/13)</f>
        <v>#DIV/0!</v>
      </c>
      <c r="P526" s="167" t="e">
        <f t="shared" ref="P526" si="1045">P525/(P520/13)</f>
        <v>#DIV/0!</v>
      </c>
      <c r="Q526" s="169" t="e">
        <f t="shared" ref="Q526" si="1046">Q525/(Q520/13)</f>
        <v>#DIV/0!</v>
      </c>
      <c r="R526" s="204"/>
      <c r="S526" s="166" t="e">
        <f t="shared" ref="S526" si="1047">I526</f>
        <v>#DIV/0!</v>
      </c>
      <c r="T526" s="167" t="e">
        <f t="shared" ref="T526" si="1048">M526</f>
        <v>#DIV/0!</v>
      </c>
      <c r="U526" s="168" t="e">
        <f t="shared" ref="U526" si="1049">Q526</f>
        <v>#DIV/0!</v>
      </c>
    </row>
    <row r="527" spans="1:21" x14ac:dyDescent="0.2">
      <c r="A527" s="11">
        <f t="shared" ref="A527:A590" si="1050">$E$5</f>
        <v>0</v>
      </c>
      <c r="B527" s="11" t="str">
        <f t="shared" ref="B527:B590" si="1051">CONCATENATE(C527,D527)</f>
        <v>Rheumatology14</v>
      </c>
      <c r="C527" s="402" t="str">
        <f t="shared" si="1001"/>
        <v>Rheumatology</v>
      </c>
      <c r="D527" s="86">
        <v>14</v>
      </c>
      <c r="E527" s="45" t="s">
        <v>33</v>
      </c>
      <c r="F527" s="48"/>
      <c r="G527" s="46"/>
      <c r="H527" s="46"/>
      <c r="I527" s="47"/>
      <c r="J527" s="367"/>
      <c r="K527" s="46"/>
      <c r="L527" s="46"/>
      <c r="M527" s="387"/>
      <c r="N527" s="48"/>
      <c r="O527" s="46"/>
      <c r="P527" s="46"/>
      <c r="Q527" s="47"/>
      <c r="R527" s="206"/>
      <c r="S527" s="166">
        <f>I527</f>
        <v>0</v>
      </c>
      <c r="T527" s="167">
        <f>M527</f>
        <v>0</v>
      </c>
      <c r="U527" s="168">
        <f>Q527</f>
        <v>0</v>
      </c>
    </row>
    <row r="528" spans="1:21" x14ac:dyDescent="0.2">
      <c r="A528" s="11">
        <f t="shared" si="1050"/>
        <v>0</v>
      </c>
      <c r="B528" s="11" t="str">
        <f t="shared" si="1051"/>
        <v>Rheumatology15</v>
      </c>
      <c r="C528" s="402" t="str">
        <f t="shared" si="1001"/>
        <v>Rheumatology</v>
      </c>
      <c r="D528" s="154">
        <v>15</v>
      </c>
      <c r="E528" s="155" t="s">
        <v>275</v>
      </c>
      <c r="F528" s="373" t="e">
        <f>VLOOKUP(CONCATENATE($A528,$C528),'[1]NOP Board spclty milstns MNTH'!$D$2:$AJ$386,F$9,FALSE)</f>
        <v>#N/A</v>
      </c>
      <c r="G528" s="346" t="e">
        <f>VLOOKUP(CONCATENATE($A528,$C528),'[1]NOP Board spclty milstns MNTH'!$D$2:$AJ$386,G$9,FALSE)</f>
        <v>#N/A</v>
      </c>
      <c r="H528" s="347" t="e">
        <f>VLOOKUP(CONCATENATE($A528,$C528),'[1]NOP Board spclty milstns MNTH'!$D$2:$AJ$386,H$9,FALSE)</f>
        <v>#N/A</v>
      </c>
      <c r="I528" s="374" t="e">
        <f>VLOOKUP(CONCATENATE($A528,$C528),'[1]NOP Board spclty milstns MNTH'!$D$2:$AJ$386,I$9,FALSE)</f>
        <v>#N/A</v>
      </c>
      <c r="J528" s="348" t="e">
        <f>VLOOKUP(CONCATENATE($A528,$C528),'[1]NOP Board spclty milstns MNTH'!$D$2:$AJ$386,J$9,FALSE)</f>
        <v>#N/A</v>
      </c>
      <c r="K528" s="349" t="e">
        <f>VLOOKUP(CONCATENATE($A528,$C528),'[1]NOP Board spclty milstns MNTH'!$D$2:$AJ$386,K$9,FALSE)</f>
        <v>#N/A</v>
      </c>
      <c r="L528" s="346" t="e">
        <f>VLOOKUP(CONCATENATE($A528,$C528),'[1]NOP Board spclty milstns MNTH'!$D$2:$AJ$386,L$9,FALSE)</f>
        <v>#N/A</v>
      </c>
      <c r="M528" s="348" t="e">
        <f>VLOOKUP(CONCATENATE($A528,$C528),'[1]NOP Board spclty milstns MNTH'!$D$2:$AJ$386,M$9,FALSE)</f>
        <v>#N/A</v>
      </c>
      <c r="N528" s="405" t="s">
        <v>16</v>
      </c>
      <c r="O528" s="406" t="s">
        <v>16</v>
      </c>
      <c r="P528" s="407" t="s">
        <v>16</v>
      </c>
      <c r="Q528" s="408" t="s">
        <v>16</v>
      </c>
      <c r="R528" s="206"/>
      <c r="S528" s="166" t="e">
        <f>I528</f>
        <v>#N/A</v>
      </c>
      <c r="T528" s="167" t="e">
        <f>M528</f>
        <v>#N/A</v>
      </c>
      <c r="U528" s="168" t="str">
        <f>Q528</f>
        <v>-</v>
      </c>
    </row>
    <row r="529" spans="1:21" x14ac:dyDescent="0.2">
      <c r="A529" s="11">
        <f t="shared" si="1050"/>
        <v>0</v>
      </c>
      <c r="B529" s="11" t="str">
        <f t="shared" si="1051"/>
        <v>Rheumatology16</v>
      </c>
      <c r="C529" s="402" t="str">
        <f t="shared" si="1001"/>
        <v>Rheumatology</v>
      </c>
      <c r="D529" s="85">
        <v>16</v>
      </c>
      <c r="E529" s="14" t="s">
        <v>34</v>
      </c>
      <c r="F529" s="376"/>
      <c r="G529" s="350"/>
      <c r="H529" s="350"/>
      <c r="I529" s="377"/>
      <c r="J529" s="368"/>
      <c r="K529" s="350"/>
      <c r="L529" s="350"/>
      <c r="M529" s="388"/>
      <c r="N529" s="376"/>
      <c r="O529" s="350"/>
      <c r="P529" s="350"/>
      <c r="Q529" s="377"/>
      <c r="R529" s="206"/>
      <c r="S529" s="162"/>
      <c r="T529" s="163"/>
      <c r="U529" s="165"/>
    </row>
    <row r="530" spans="1:21" x14ac:dyDescent="0.2">
      <c r="A530" s="11">
        <f t="shared" si="1050"/>
        <v>0</v>
      </c>
      <c r="B530" s="11" t="str">
        <f t="shared" si="1051"/>
        <v xml:space="preserve">Rheumatology </v>
      </c>
      <c r="C530" s="402" t="str">
        <f t="shared" si="1001"/>
        <v>Rheumatology</v>
      </c>
      <c r="D530" s="84" t="s">
        <v>100</v>
      </c>
      <c r="E530" s="21" t="s">
        <v>57</v>
      </c>
      <c r="F530" s="23"/>
      <c r="G530" s="24"/>
      <c r="H530" s="24"/>
      <c r="I530" s="25"/>
      <c r="J530" s="24"/>
      <c r="K530" s="24"/>
      <c r="L530" s="24"/>
      <c r="M530" s="24"/>
      <c r="N530" s="23"/>
      <c r="O530" s="24"/>
      <c r="P530" s="24"/>
      <c r="Q530" s="25"/>
      <c r="R530" s="201"/>
      <c r="S530" s="23"/>
      <c r="T530" s="24"/>
      <c r="U530" s="107"/>
    </row>
    <row r="531" spans="1:21" x14ac:dyDescent="0.2">
      <c r="A531" s="11">
        <f t="shared" si="1050"/>
        <v>0</v>
      </c>
      <c r="B531" s="11" t="str">
        <f t="shared" si="1051"/>
        <v>Rheumatology17</v>
      </c>
      <c r="C531" s="402" t="str">
        <f t="shared" si="1001"/>
        <v>Rheumatology</v>
      </c>
      <c r="D531" s="345">
        <v>17</v>
      </c>
      <c r="E531" s="44" t="s">
        <v>29</v>
      </c>
      <c r="F531" s="49">
        <v>0</v>
      </c>
      <c r="G531" s="50">
        <v>0</v>
      </c>
      <c r="H531" s="50">
        <v>0</v>
      </c>
      <c r="I531" s="51">
        <v>0</v>
      </c>
      <c r="J531" s="369">
        <v>0</v>
      </c>
      <c r="K531" s="50">
        <v>0</v>
      </c>
      <c r="L531" s="50">
        <v>0</v>
      </c>
      <c r="M531" s="389">
        <v>0</v>
      </c>
      <c r="N531" s="49">
        <v>0</v>
      </c>
      <c r="O531" s="50">
        <v>0</v>
      </c>
      <c r="P531" s="50">
        <v>0</v>
      </c>
      <c r="Q531" s="51">
        <v>0</v>
      </c>
      <c r="R531" s="201"/>
      <c r="S531" s="27"/>
      <c r="T531" s="28"/>
      <c r="U531" s="116"/>
    </row>
    <row r="532" spans="1:21" ht="13.5" thickBot="1" x14ac:dyDescent="0.25">
      <c r="A532" s="11">
        <f t="shared" si="1050"/>
        <v>0</v>
      </c>
      <c r="B532" s="11" t="str">
        <f t="shared" si="1051"/>
        <v>Rheumatology18</v>
      </c>
      <c r="C532" s="402" t="str">
        <f t="shared" si="1001"/>
        <v>Rheumatology</v>
      </c>
      <c r="D532" s="170">
        <v>18</v>
      </c>
      <c r="E532" s="174" t="s">
        <v>37</v>
      </c>
      <c r="F532" s="166">
        <f t="shared" ref="F532:Q532" si="1052">F531*F520</f>
        <v>0</v>
      </c>
      <c r="G532" s="167">
        <f t="shared" si="1052"/>
        <v>0</v>
      </c>
      <c r="H532" s="167">
        <f t="shared" si="1052"/>
        <v>0</v>
      </c>
      <c r="I532" s="169">
        <f t="shared" si="1052"/>
        <v>0</v>
      </c>
      <c r="J532" s="363">
        <f t="shared" si="1052"/>
        <v>0</v>
      </c>
      <c r="K532" s="167">
        <f t="shared" si="1052"/>
        <v>0</v>
      </c>
      <c r="L532" s="167">
        <f t="shared" si="1052"/>
        <v>0</v>
      </c>
      <c r="M532" s="383">
        <f t="shared" si="1052"/>
        <v>0</v>
      </c>
      <c r="N532" s="166">
        <f t="shared" si="1052"/>
        <v>0</v>
      </c>
      <c r="O532" s="167">
        <f t="shared" si="1052"/>
        <v>0</v>
      </c>
      <c r="P532" s="167">
        <f t="shared" si="1052"/>
        <v>0</v>
      </c>
      <c r="Q532" s="169">
        <f t="shared" si="1052"/>
        <v>0</v>
      </c>
      <c r="R532" s="203"/>
      <c r="S532" s="166">
        <f t="shared" ref="S532" si="1053">SUM(F532:I532)</f>
        <v>0</v>
      </c>
      <c r="T532" s="167">
        <f t="shared" ref="T532" si="1054">SUM(J532:M532)</f>
        <v>0</v>
      </c>
      <c r="U532" s="168">
        <f t="shared" ref="U532" si="1055">SUM(N532:Q532)</f>
        <v>0</v>
      </c>
    </row>
    <row r="533" spans="1:21" ht="18.75" thickBot="1" x14ac:dyDescent="0.3">
      <c r="A533" s="11">
        <f t="shared" si="1050"/>
        <v>0</v>
      </c>
      <c r="B533" s="11" t="str">
        <f t="shared" si="1051"/>
        <v>Trauma &amp; OrthopaedicsTrauma &amp; Orthopaedics</v>
      </c>
      <c r="C533" s="401" t="str">
        <f>D533</f>
        <v>Trauma &amp; Orthopaedics</v>
      </c>
      <c r="D533" s="68" t="s">
        <v>80</v>
      </c>
      <c r="E533" s="80"/>
      <c r="F533" s="375"/>
      <c r="G533" s="81"/>
      <c r="H533" s="81"/>
      <c r="I533" s="372"/>
      <c r="J533" s="81"/>
      <c r="K533" s="81"/>
      <c r="L533" s="81"/>
      <c r="M533" s="81"/>
      <c r="N533" s="391"/>
      <c r="O533" s="69"/>
      <c r="P533" s="69"/>
      <c r="Q533" s="392"/>
      <c r="R533" s="69"/>
      <c r="S533" s="391"/>
      <c r="T533" s="69"/>
      <c r="U533" s="82"/>
    </row>
    <row r="534" spans="1:21" x14ac:dyDescent="0.2">
      <c r="A534" s="11">
        <f t="shared" si="1050"/>
        <v>0</v>
      </c>
      <c r="B534" s="11" t="str">
        <f t="shared" si="1051"/>
        <v>Trauma &amp; Orthopaedics1</v>
      </c>
      <c r="C534" s="402" t="str">
        <f>C533</f>
        <v>Trauma &amp; Orthopaedics</v>
      </c>
      <c r="D534" s="84">
        <v>1</v>
      </c>
      <c r="E534" s="21" t="s">
        <v>55</v>
      </c>
      <c r="F534" s="198">
        <v>0</v>
      </c>
      <c r="G534" s="20"/>
      <c r="H534" s="20"/>
      <c r="I534" s="120"/>
      <c r="J534" s="13"/>
      <c r="K534" s="13"/>
      <c r="L534" s="13"/>
      <c r="M534" s="13"/>
      <c r="N534" s="128"/>
      <c r="O534" s="13"/>
      <c r="P534" s="13"/>
      <c r="Q534" s="129"/>
      <c r="R534" s="201"/>
      <c r="S534" s="119"/>
      <c r="T534" s="20"/>
      <c r="U534" s="121"/>
    </row>
    <row r="535" spans="1:21" x14ac:dyDescent="0.2">
      <c r="A535" s="11">
        <f t="shared" si="1050"/>
        <v>0</v>
      </c>
      <c r="B535" s="11" t="str">
        <f t="shared" si="1051"/>
        <v>Trauma &amp; Orthopaedics2</v>
      </c>
      <c r="C535" s="402" t="str">
        <f t="shared" ref="C535:C558" si="1056">C534</f>
        <v>Trauma &amp; Orthopaedics</v>
      </c>
      <c r="D535" s="84">
        <v>2</v>
      </c>
      <c r="E535" s="21" t="s">
        <v>117</v>
      </c>
      <c r="F535" s="198">
        <v>0</v>
      </c>
      <c r="G535" s="20"/>
      <c r="H535" s="20"/>
      <c r="I535" s="120"/>
      <c r="J535" s="20"/>
      <c r="K535" s="20"/>
      <c r="L535" s="20"/>
      <c r="M535" s="20"/>
      <c r="N535" s="119"/>
      <c r="O535" s="20"/>
      <c r="P535" s="20"/>
      <c r="Q535" s="120"/>
      <c r="R535" s="201"/>
      <c r="S535" s="119"/>
      <c r="T535" s="20"/>
      <c r="U535" s="121"/>
    </row>
    <row r="536" spans="1:21" x14ac:dyDescent="0.2">
      <c r="A536" s="11">
        <f t="shared" si="1050"/>
        <v>0</v>
      </c>
      <c r="B536" s="11" t="str">
        <f t="shared" si="1051"/>
        <v>Trauma &amp; Orthopaedics3</v>
      </c>
      <c r="C536" s="402" t="str">
        <f t="shared" si="1056"/>
        <v>Trauma &amp; Orthopaedics</v>
      </c>
      <c r="D536" s="84">
        <v>3</v>
      </c>
      <c r="E536" s="21" t="s">
        <v>118</v>
      </c>
      <c r="F536" s="198">
        <v>0</v>
      </c>
      <c r="G536" s="20"/>
      <c r="H536" s="20"/>
      <c r="I536" s="120"/>
      <c r="J536" s="20"/>
      <c r="K536" s="20"/>
      <c r="L536" s="20"/>
      <c r="M536" s="20"/>
      <c r="N536" s="119"/>
      <c r="O536" s="20"/>
      <c r="P536" s="20"/>
      <c r="Q536" s="120"/>
      <c r="R536" s="201"/>
      <c r="S536" s="119"/>
      <c r="T536" s="20"/>
      <c r="U536" s="121"/>
    </row>
    <row r="537" spans="1:21" x14ac:dyDescent="0.2">
      <c r="A537" s="11">
        <f t="shared" si="1050"/>
        <v>0</v>
      </c>
      <c r="B537" s="11" t="str">
        <f t="shared" si="1051"/>
        <v xml:space="preserve">Trauma &amp; Orthopaedics </v>
      </c>
      <c r="C537" s="402" t="str">
        <f t="shared" si="1056"/>
        <v>Trauma &amp; Orthopaedics</v>
      </c>
      <c r="D537" s="88" t="s">
        <v>100</v>
      </c>
      <c r="E537" s="34"/>
      <c r="F537" s="119"/>
      <c r="G537" s="20"/>
      <c r="H537" s="20"/>
      <c r="I537" s="120"/>
      <c r="J537" s="52"/>
      <c r="K537" s="52"/>
      <c r="L537" s="52"/>
      <c r="M537" s="52"/>
      <c r="N537" s="130"/>
      <c r="O537" s="52"/>
      <c r="P537" s="52"/>
      <c r="Q537" s="131"/>
      <c r="R537" s="201"/>
      <c r="S537" s="119"/>
      <c r="T537" s="20"/>
      <c r="U537" s="121"/>
    </row>
    <row r="538" spans="1:21" x14ac:dyDescent="0.2">
      <c r="A538" s="11">
        <f t="shared" si="1050"/>
        <v>0</v>
      </c>
      <c r="B538" s="11" t="str">
        <f t="shared" si="1051"/>
        <v xml:space="preserve">Trauma &amp; Orthopaedics </v>
      </c>
      <c r="C538" s="402" t="str">
        <f t="shared" si="1056"/>
        <v>Trauma &amp; Orthopaedics</v>
      </c>
      <c r="D538" s="84" t="s">
        <v>100</v>
      </c>
      <c r="E538" s="21" t="s">
        <v>36</v>
      </c>
      <c r="F538" s="23"/>
      <c r="G538" s="24"/>
      <c r="H538" s="24"/>
      <c r="I538" s="25"/>
      <c r="J538" s="24"/>
      <c r="K538" s="24"/>
      <c r="L538" s="24"/>
      <c r="M538" s="24"/>
      <c r="N538" s="23"/>
      <c r="O538" s="24"/>
      <c r="P538" s="24"/>
      <c r="Q538" s="25"/>
      <c r="R538" s="201"/>
      <c r="S538" s="23"/>
      <c r="T538" s="24"/>
      <c r="U538" s="107"/>
    </row>
    <row r="539" spans="1:21" x14ac:dyDescent="0.2">
      <c r="A539" s="11">
        <f t="shared" si="1050"/>
        <v>0</v>
      </c>
      <c r="B539" s="11" t="str">
        <f t="shared" si="1051"/>
        <v>Trauma &amp; Orthopaedics4</v>
      </c>
      <c r="C539" s="402" t="str">
        <f t="shared" si="1056"/>
        <v>Trauma &amp; Orthopaedics</v>
      </c>
      <c r="D539" s="86">
        <v>4</v>
      </c>
      <c r="E539" s="26" t="s">
        <v>15</v>
      </c>
      <c r="F539" s="27"/>
      <c r="G539" s="28"/>
      <c r="H539" s="28"/>
      <c r="I539" s="29"/>
      <c r="J539" s="365"/>
      <c r="K539" s="28"/>
      <c r="L539" s="28"/>
      <c r="M539" s="385"/>
      <c r="N539" s="27"/>
      <c r="O539" s="28"/>
      <c r="P539" s="28"/>
      <c r="Q539" s="29"/>
      <c r="R539" s="201"/>
      <c r="S539" s="181">
        <f>SUM(F539:I539)</f>
        <v>0</v>
      </c>
      <c r="T539" s="182">
        <f>SUM(J539:M539)</f>
        <v>0</v>
      </c>
      <c r="U539" s="183">
        <f>SUM(N539:Q539)</f>
        <v>0</v>
      </c>
    </row>
    <row r="540" spans="1:21" x14ac:dyDescent="0.2">
      <c r="A540" s="11">
        <f t="shared" si="1050"/>
        <v>0</v>
      </c>
      <c r="B540" s="11" t="str">
        <f t="shared" si="1051"/>
        <v>Trauma &amp; Orthopaedics5</v>
      </c>
      <c r="C540" s="402" t="str">
        <f t="shared" si="1056"/>
        <v>Trauma &amp; Orthopaedics</v>
      </c>
      <c r="D540" s="87">
        <v>5</v>
      </c>
      <c r="E540" s="30" t="s">
        <v>14</v>
      </c>
      <c r="F540" s="31"/>
      <c r="G540" s="32"/>
      <c r="H540" s="32"/>
      <c r="I540" s="33"/>
      <c r="J540" s="366"/>
      <c r="K540" s="32"/>
      <c r="L540" s="32"/>
      <c r="M540" s="386"/>
      <c r="N540" s="31"/>
      <c r="O540" s="32"/>
      <c r="P540" s="32"/>
      <c r="Q540" s="33"/>
      <c r="R540" s="201"/>
      <c r="S540" s="166">
        <f t="shared" ref="S540" si="1057">SUM(F540:I540)</f>
        <v>0</v>
      </c>
      <c r="T540" s="167">
        <f t="shared" ref="T540" si="1058">SUM(J540:M540)</f>
        <v>0</v>
      </c>
      <c r="U540" s="168">
        <f t="shared" ref="U540" si="1059">SUM(N540:Q540)</f>
        <v>0</v>
      </c>
    </row>
    <row r="541" spans="1:21" x14ac:dyDescent="0.2">
      <c r="A541" s="11">
        <f t="shared" si="1050"/>
        <v>0</v>
      </c>
      <c r="B541" s="11" t="str">
        <f t="shared" si="1051"/>
        <v>Trauma &amp; Orthopaedics6</v>
      </c>
      <c r="C541" s="402" t="str">
        <f t="shared" si="1056"/>
        <v>Trauma &amp; Orthopaedics</v>
      </c>
      <c r="D541" s="84">
        <v>6</v>
      </c>
      <c r="E541" s="21" t="s">
        <v>18</v>
      </c>
      <c r="F541" s="62">
        <f>F539-F540</f>
        <v>0</v>
      </c>
      <c r="G541" s="63">
        <f t="shared" ref="G541" si="1060">G539-G540</f>
        <v>0</v>
      </c>
      <c r="H541" s="63">
        <f t="shared" ref="H541" si="1061">H539-H540</f>
        <v>0</v>
      </c>
      <c r="I541" s="64">
        <f t="shared" ref="I541" si="1062">I539-I540</f>
        <v>0</v>
      </c>
      <c r="J541" s="361">
        <f t="shared" ref="J541" si="1063">J539-J540</f>
        <v>0</v>
      </c>
      <c r="K541" s="63">
        <f t="shared" ref="K541" si="1064">K539-K540</f>
        <v>0</v>
      </c>
      <c r="L541" s="63">
        <f t="shared" ref="L541" si="1065">L539-L540</f>
        <v>0</v>
      </c>
      <c r="M541" s="381">
        <f t="shared" ref="M541" si="1066">M539-M540</f>
        <v>0</v>
      </c>
      <c r="N541" s="62">
        <f t="shared" ref="N541" si="1067">N539-N540</f>
        <v>0</v>
      </c>
      <c r="O541" s="63">
        <f t="shared" ref="O541" si="1068">O539-O540</f>
        <v>0</v>
      </c>
      <c r="P541" s="63">
        <f t="shared" ref="P541" si="1069">P539-P540</f>
        <v>0</v>
      </c>
      <c r="Q541" s="64">
        <f t="shared" ref="Q541" si="1070">Q539-Q540</f>
        <v>0</v>
      </c>
      <c r="R541" s="203"/>
      <c r="S541" s="395">
        <f t="shared" ref="S541" si="1071">S539-S540</f>
        <v>0</v>
      </c>
      <c r="T541" s="351">
        <f t="shared" ref="T541" si="1072">T539-T540</f>
        <v>0</v>
      </c>
      <c r="U541" s="396">
        <f t="shared" ref="U541" si="1073">U539-U540</f>
        <v>0</v>
      </c>
    </row>
    <row r="542" spans="1:21" x14ac:dyDescent="0.2">
      <c r="A542" s="11">
        <f t="shared" si="1050"/>
        <v>0</v>
      </c>
      <c r="B542" s="11" t="str">
        <f t="shared" si="1051"/>
        <v xml:space="preserve">Trauma &amp; Orthopaedics </v>
      </c>
      <c r="C542" s="402" t="str">
        <f t="shared" si="1056"/>
        <v>Trauma &amp; Orthopaedics</v>
      </c>
      <c r="D542" s="88" t="s">
        <v>100</v>
      </c>
      <c r="E542" s="34"/>
      <c r="F542" s="35"/>
      <c r="G542" s="36"/>
      <c r="H542" s="36"/>
      <c r="I542" s="37"/>
      <c r="J542" s="39"/>
      <c r="K542" s="39"/>
      <c r="L542" s="39"/>
      <c r="M542" s="39"/>
      <c r="N542" s="38"/>
      <c r="O542" s="39"/>
      <c r="P542" s="39"/>
      <c r="Q542" s="40"/>
      <c r="R542" s="201"/>
      <c r="S542" s="38"/>
      <c r="T542" s="39"/>
      <c r="U542" s="108"/>
    </row>
    <row r="543" spans="1:21" x14ac:dyDescent="0.2">
      <c r="A543" s="11">
        <f t="shared" si="1050"/>
        <v>0</v>
      </c>
      <c r="B543" s="11" t="str">
        <f t="shared" si="1051"/>
        <v xml:space="preserve">Trauma &amp; Orthopaedics </v>
      </c>
      <c r="C543" s="402" t="str">
        <f t="shared" si="1056"/>
        <v>Trauma &amp; Orthopaedics</v>
      </c>
      <c r="D543" s="84" t="s">
        <v>100</v>
      </c>
      <c r="E543" s="21" t="s">
        <v>32</v>
      </c>
      <c r="F543" s="23"/>
      <c r="G543" s="24"/>
      <c r="H543" s="24"/>
      <c r="I543" s="25"/>
      <c r="J543" s="24"/>
      <c r="K543" s="24"/>
      <c r="L543" s="24"/>
      <c r="M543" s="24"/>
      <c r="N543" s="23"/>
      <c r="O543" s="24"/>
      <c r="P543" s="24"/>
      <c r="Q543" s="25"/>
      <c r="R543" s="201"/>
      <c r="S543" s="23"/>
      <c r="T543" s="24"/>
      <c r="U543" s="107"/>
    </row>
    <row r="544" spans="1:21" x14ac:dyDescent="0.2">
      <c r="A544" s="11">
        <f t="shared" si="1050"/>
        <v>0</v>
      </c>
      <c r="B544" s="11" t="str">
        <f t="shared" si="1051"/>
        <v>Trauma &amp; Orthopaedics7</v>
      </c>
      <c r="C544" s="402" t="str">
        <f t="shared" si="1056"/>
        <v>Trauma &amp; Orthopaedics</v>
      </c>
      <c r="D544" s="86">
        <v>7</v>
      </c>
      <c r="E544" s="26" t="s">
        <v>49</v>
      </c>
      <c r="F544" s="27"/>
      <c r="G544" s="28"/>
      <c r="H544" s="28"/>
      <c r="I544" s="29"/>
      <c r="J544" s="365"/>
      <c r="K544" s="28"/>
      <c r="L544" s="28"/>
      <c r="M544" s="385"/>
      <c r="N544" s="27"/>
      <c r="O544" s="28"/>
      <c r="P544" s="28"/>
      <c r="Q544" s="29"/>
      <c r="R544" s="206"/>
      <c r="S544" s="156">
        <f>SUM(F544:I544)</f>
        <v>0</v>
      </c>
      <c r="T544" s="157">
        <f>SUM(J544:M544)</f>
        <v>0</v>
      </c>
      <c r="U544" s="160">
        <f>SUM(N544:Q544)</f>
        <v>0</v>
      </c>
    </row>
    <row r="545" spans="1:21" x14ac:dyDescent="0.2">
      <c r="A545" s="11">
        <f t="shared" si="1050"/>
        <v>0</v>
      </c>
      <c r="B545" s="11" t="str">
        <f t="shared" si="1051"/>
        <v>Trauma &amp; Orthopaedics8</v>
      </c>
      <c r="C545" s="402" t="str">
        <f t="shared" si="1056"/>
        <v>Trauma &amp; Orthopaedics</v>
      </c>
      <c r="D545" s="86">
        <v>8</v>
      </c>
      <c r="E545" s="30" t="s">
        <v>56</v>
      </c>
      <c r="F545" s="31"/>
      <c r="G545" s="32"/>
      <c r="H545" s="32"/>
      <c r="I545" s="33"/>
      <c r="J545" s="366"/>
      <c r="K545" s="32"/>
      <c r="L545" s="32"/>
      <c r="M545" s="386"/>
      <c r="N545" s="31"/>
      <c r="O545" s="32"/>
      <c r="P545" s="32"/>
      <c r="Q545" s="33"/>
      <c r="R545" s="206"/>
      <c r="S545" s="162">
        <f t="shared" ref="S545:S546" si="1074">SUM(F545:I545)</f>
        <v>0</v>
      </c>
      <c r="T545" s="163">
        <f t="shared" ref="T545:T546" si="1075">SUM(J545:M545)</f>
        <v>0</v>
      </c>
      <c r="U545" s="165">
        <f t="shared" ref="U545:U546" si="1076">SUM(N545:Q545)</f>
        <v>0</v>
      </c>
    </row>
    <row r="546" spans="1:21" x14ac:dyDescent="0.2">
      <c r="A546" s="11">
        <f t="shared" si="1050"/>
        <v>0</v>
      </c>
      <c r="B546" s="11" t="str">
        <f t="shared" si="1051"/>
        <v>Trauma &amp; Orthopaedics9</v>
      </c>
      <c r="C546" s="402" t="str">
        <f t="shared" si="1056"/>
        <v>Trauma &amp; Orthopaedics</v>
      </c>
      <c r="D546" s="84">
        <v>9</v>
      </c>
      <c r="E546" s="21" t="s">
        <v>35</v>
      </c>
      <c r="F546" s="62">
        <f t="shared" ref="F546:Q546" si="1077">SUM(F544:F545)</f>
        <v>0</v>
      </c>
      <c r="G546" s="63">
        <f t="shared" si="1077"/>
        <v>0</v>
      </c>
      <c r="H546" s="63">
        <f t="shared" si="1077"/>
        <v>0</v>
      </c>
      <c r="I546" s="64">
        <f t="shared" si="1077"/>
        <v>0</v>
      </c>
      <c r="J546" s="361">
        <f t="shared" si="1077"/>
        <v>0</v>
      </c>
      <c r="K546" s="63">
        <f t="shared" si="1077"/>
        <v>0</v>
      </c>
      <c r="L546" s="63">
        <f t="shared" si="1077"/>
        <v>0</v>
      </c>
      <c r="M546" s="381">
        <f t="shared" si="1077"/>
        <v>0</v>
      </c>
      <c r="N546" s="62">
        <f t="shared" si="1077"/>
        <v>0</v>
      </c>
      <c r="O546" s="63">
        <f t="shared" si="1077"/>
        <v>0</v>
      </c>
      <c r="P546" s="63">
        <f t="shared" si="1077"/>
        <v>0</v>
      </c>
      <c r="Q546" s="64">
        <f t="shared" si="1077"/>
        <v>0</v>
      </c>
      <c r="R546" s="203"/>
      <c r="S546" s="62">
        <f t="shared" si="1074"/>
        <v>0</v>
      </c>
      <c r="T546" s="63">
        <f t="shared" si="1075"/>
        <v>0</v>
      </c>
      <c r="U546" s="103">
        <f t="shared" si="1076"/>
        <v>0</v>
      </c>
    </row>
    <row r="547" spans="1:21" x14ac:dyDescent="0.2">
      <c r="A547" s="11">
        <f t="shared" si="1050"/>
        <v>0</v>
      </c>
      <c r="B547" s="11" t="str">
        <f t="shared" si="1051"/>
        <v xml:space="preserve">Trauma &amp; Orthopaedics </v>
      </c>
      <c r="C547" s="402" t="str">
        <f t="shared" si="1056"/>
        <v>Trauma &amp; Orthopaedics</v>
      </c>
      <c r="D547" s="89" t="s">
        <v>100</v>
      </c>
      <c r="E547" s="43"/>
      <c r="F547" s="38"/>
      <c r="G547" s="39"/>
      <c r="H547" s="39"/>
      <c r="I547" s="40"/>
      <c r="J547" s="39"/>
      <c r="K547" s="39"/>
      <c r="L547" s="39"/>
      <c r="M547" s="39"/>
      <c r="N547" s="38"/>
      <c r="O547" s="39"/>
      <c r="P547" s="39"/>
      <c r="Q547" s="40"/>
      <c r="R547" s="206"/>
      <c r="S547" s="38"/>
      <c r="T547" s="39"/>
      <c r="U547" s="108"/>
    </row>
    <row r="548" spans="1:21" x14ac:dyDescent="0.2">
      <c r="A548" s="11">
        <f t="shared" si="1050"/>
        <v>0</v>
      </c>
      <c r="B548" s="11" t="str">
        <f t="shared" si="1051"/>
        <v xml:space="preserve">Trauma &amp; Orthopaedics </v>
      </c>
      <c r="C548" s="402" t="str">
        <f t="shared" si="1056"/>
        <v>Trauma &amp; Orthopaedics</v>
      </c>
      <c r="D548" s="84" t="s">
        <v>100</v>
      </c>
      <c r="E548" s="21" t="s">
        <v>27</v>
      </c>
      <c r="F548" s="23"/>
      <c r="G548" s="24"/>
      <c r="H548" s="24"/>
      <c r="I548" s="25"/>
      <c r="J548" s="24"/>
      <c r="K548" s="24"/>
      <c r="L548" s="24"/>
      <c r="M548" s="24"/>
      <c r="N548" s="23"/>
      <c r="O548" s="24"/>
      <c r="P548" s="24"/>
      <c r="Q548" s="25"/>
      <c r="R548" s="206"/>
      <c r="S548" s="23"/>
      <c r="T548" s="24"/>
      <c r="U548" s="107"/>
    </row>
    <row r="549" spans="1:21" x14ac:dyDescent="0.2">
      <c r="A549" s="11">
        <f t="shared" si="1050"/>
        <v>0</v>
      </c>
      <c r="B549" s="11" t="str">
        <f t="shared" si="1051"/>
        <v>Trauma &amp; Orthopaedics10</v>
      </c>
      <c r="C549" s="402" t="str">
        <f t="shared" si="1056"/>
        <v>Trauma &amp; Orthopaedics</v>
      </c>
      <c r="D549" s="154">
        <v>10</v>
      </c>
      <c r="E549" s="155" t="s">
        <v>133</v>
      </c>
      <c r="F549" s="156">
        <f>F541-F544</f>
        <v>0</v>
      </c>
      <c r="G549" s="157">
        <f t="shared" ref="G549:Q549" si="1078">G541-G544</f>
        <v>0</v>
      </c>
      <c r="H549" s="157">
        <f t="shared" si="1078"/>
        <v>0</v>
      </c>
      <c r="I549" s="158">
        <f t="shared" si="1078"/>
        <v>0</v>
      </c>
      <c r="J549" s="352">
        <f t="shared" si="1078"/>
        <v>0</v>
      </c>
      <c r="K549" s="157">
        <f t="shared" si="1078"/>
        <v>0</v>
      </c>
      <c r="L549" s="157">
        <f t="shared" si="1078"/>
        <v>0</v>
      </c>
      <c r="M549" s="380">
        <f t="shared" si="1078"/>
        <v>0</v>
      </c>
      <c r="N549" s="156">
        <f t="shared" si="1078"/>
        <v>0</v>
      </c>
      <c r="O549" s="157">
        <f t="shared" si="1078"/>
        <v>0</v>
      </c>
      <c r="P549" s="157">
        <f t="shared" si="1078"/>
        <v>0</v>
      </c>
      <c r="Q549" s="158">
        <f t="shared" si="1078"/>
        <v>0</v>
      </c>
      <c r="R549" s="204"/>
      <c r="S549" s="353">
        <f t="shared" ref="S549:U549" si="1079">S541-S544</f>
        <v>0</v>
      </c>
      <c r="T549" s="352">
        <f t="shared" si="1079"/>
        <v>0</v>
      </c>
      <c r="U549" s="160">
        <f t="shared" si="1079"/>
        <v>0</v>
      </c>
    </row>
    <row r="550" spans="1:21" x14ac:dyDescent="0.2">
      <c r="A550" s="11">
        <f t="shared" si="1050"/>
        <v>0</v>
      </c>
      <c r="B550" s="11" t="str">
        <f t="shared" si="1051"/>
        <v>Trauma &amp; Orthopaedics11</v>
      </c>
      <c r="C550" s="402" t="str">
        <f t="shared" si="1056"/>
        <v>Trauma &amp; Orthopaedics</v>
      </c>
      <c r="D550" s="154">
        <v>11</v>
      </c>
      <c r="E550" s="155" t="s">
        <v>134</v>
      </c>
      <c r="F550" s="162">
        <f t="shared" ref="F550:U550" si="1080">F541-F546</f>
        <v>0</v>
      </c>
      <c r="G550" s="163">
        <f t="shared" si="1080"/>
        <v>0</v>
      </c>
      <c r="H550" s="163">
        <f t="shared" si="1080"/>
        <v>0</v>
      </c>
      <c r="I550" s="164">
        <f t="shared" si="1080"/>
        <v>0</v>
      </c>
      <c r="J550" s="362">
        <f t="shared" si="1080"/>
        <v>0</v>
      </c>
      <c r="K550" s="163">
        <f t="shared" si="1080"/>
        <v>0</v>
      </c>
      <c r="L550" s="163">
        <f t="shared" si="1080"/>
        <v>0</v>
      </c>
      <c r="M550" s="382">
        <f t="shared" si="1080"/>
        <v>0</v>
      </c>
      <c r="N550" s="162">
        <f t="shared" si="1080"/>
        <v>0</v>
      </c>
      <c r="O550" s="163">
        <f t="shared" si="1080"/>
        <v>0</v>
      </c>
      <c r="P550" s="163">
        <f t="shared" si="1080"/>
        <v>0</v>
      </c>
      <c r="Q550" s="164">
        <f t="shared" si="1080"/>
        <v>0</v>
      </c>
      <c r="R550" s="204">
        <f t="shared" si="1080"/>
        <v>0</v>
      </c>
      <c r="S550" s="156">
        <f t="shared" si="1080"/>
        <v>0</v>
      </c>
      <c r="T550" s="163">
        <f t="shared" si="1080"/>
        <v>0</v>
      </c>
      <c r="U550" s="165">
        <f t="shared" si="1080"/>
        <v>0</v>
      </c>
    </row>
    <row r="551" spans="1:21" x14ac:dyDescent="0.2">
      <c r="A551" s="11">
        <f t="shared" si="1050"/>
        <v>0</v>
      </c>
      <c r="B551" s="11" t="str">
        <f t="shared" si="1051"/>
        <v>Trauma &amp; Orthopaedics12</v>
      </c>
      <c r="C551" s="402" t="str">
        <f t="shared" si="1056"/>
        <v>Trauma &amp; Orthopaedics</v>
      </c>
      <c r="D551" s="154">
        <v>12</v>
      </c>
      <c r="E551" s="161" t="s">
        <v>30</v>
      </c>
      <c r="F551" s="173">
        <f>F536+F550</f>
        <v>0</v>
      </c>
      <c r="G551" s="167">
        <f>F551+G550</f>
        <v>0</v>
      </c>
      <c r="H551" s="167">
        <f t="shared" ref="H551" si="1081">G551+H550</f>
        <v>0</v>
      </c>
      <c r="I551" s="169">
        <f t="shared" ref="I551" si="1082">H551+I550</f>
        <v>0</v>
      </c>
      <c r="J551" s="363">
        <f t="shared" ref="J551" si="1083">I551+J550</f>
        <v>0</v>
      </c>
      <c r="K551" s="167">
        <f t="shared" ref="K551" si="1084">J551+K550</f>
        <v>0</v>
      </c>
      <c r="L551" s="167">
        <f t="shared" ref="L551" si="1085">K551+L550</f>
        <v>0</v>
      </c>
      <c r="M551" s="383">
        <f t="shared" ref="M551" si="1086">L551+M550</f>
        <v>0</v>
      </c>
      <c r="N551" s="166">
        <f t="shared" ref="N551" si="1087">M551+N550</f>
        <v>0</v>
      </c>
      <c r="O551" s="167">
        <f t="shared" ref="O551" si="1088">N551+O550</f>
        <v>0</v>
      </c>
      <c r="P551" s="167">
        <f t="shared" ref="P551" si="1089">O551+P550</f>
        <v>0</v>
      </c>
      <c r="Q551" s="169">
        <f t="shared" ref="Q551" si="1090">P551+Q550</f>
        <v>0</v>
      </c>
      <c r="R551" s="204"/>
      <c r="S551" s="166">
        <f>I551</f>
        <v>0</v>
      </c>
      <c r="T551" s="167">
        <f>M551</f>
        <v>0</v>
      </c>
      <c r="U551" s="168">
        <f>Q551</f>
        <v>0</v>
      </c>
    </row>
    <row r="552" spans="1:21" x14ac:dyDescent="0.2">
      <c r="A552" s="11">
        <f t="shared" si="1050"/>
        <v>0</v>
      </c>
      <c r="B552" s="11" t="str">
        <f t="shared" si="1051"/>
        <v>Trauma &amp; Orthopaedics13</v>
      </c>
      <c r="C552" s="402" t="str">
        <f t="shared" si="1056"/>
        <v>Trauma &amp; Orthopaedics</v>
      </c>
      <c r="D552" s="154">
        <v>13</v>
      </c>
      <c r="E552" s="155" t="s">
        <v>28</v>
      </c>
      <c r="F552" s="166" t="e">
        <f>F551/(F546/13)</f>
        <v>#DIV/0!</v>
      </c>
      <c r="G552" s="167" t="e">
        <f t="shared" ref="G552" si="1091">G551/(G546/13)</f>
        <v>#DIV/0!</v>
      </c>
      <c r="H552" s="167" t="e">
        <f t="shared" ref="H552" si="1092">H551/(H546/13)</f>
        <v>#DIV/0!</v>
      </c>
      <c r="I552" s="169" t="e">
        <f t="shared" ref="I552" si="1093">I551/(I546/13)</f>
        <v>#DIV/0!</v>
      </c>
      <c r="J552" s="363" t="e">
        <f t="shared" ref="J552" si="1094">J551/(J546/13)</f>
        <v>#DIV/0!</v>
      </c>
      <c r="K552" s="167" t="e">
        <f t="shared" ref="K552" si="1095">K551/(K546/13)</f>
        <v>#DIV/0!</v>
      </c>
      <c r="L552" s="167" t="e">
        <f t="shared" ref="L552" si="1096">L551/(L546/13)</f>
        <v>#DIV/0!</v>
      </c>
      <c r="M552" s="383" t="e">
        <f t="shared" ref="M552" si="1097">M551/(M546/13)</f>
        <v>#DIV/0!</v>
      </c>
      <c r="N552" s="166" t="e">
        <f t="shared" ref="N552" si="1098">N551/(N546/13)</f>
        <v>#DIV/0!</v>
      </c>
      <c r="O552" s="167" t="e">
        <f t="shared" ref="O552" si="1099">O551/(O546/13)</f>
        <v>#DIV/0!</v>
      </c>
      <c r="P552" s="167" t="e">
        <f t="shared" ref="P552" si="1100">P551/(P546/13)</f>
        <v>#DIV/0!</v>
      </c>
      <c r="Q552" s="169" t="e">
        <f t="shared" ref="Q552" si="1101">Q551/(Q546/13)</f>
        <v>#DIV/0!</v>
      </c>
      <c r="R552" s="204"/>
      <c r="S552" s="166" t="e">
        <f t="shared" ref="S552" si="1102">I552</f>
        <v>#DIV/0!</v>
      </c>
      <c r="T552" s="167" t="e">
        <f t="shared" ref="T552" si="1103">M552</f>
        <v>#DIV/0!</v>
      </c>
      <c r="U552" s="168" t="e">
        <f t="shared" ref="U552" si="1104">Q552</f>
        <v>#DIV/0!</v>
      </c>
    </row>
    <row r="553" spans="1:21" x14ac:dyDescent="0.2">
      <c r="A553" s="11">
        <f t="shared" si="1050"/>
        <v>0</v>
      </c>
      <c r="B553" s="11" t="str">
        <f t="shared" si="1051"/>
        <v>Trauma &amp; Orthopaedics14</v>
      </c>
      <c r="C553" s="402" t="str">
        <f t="shared" si="1056"/>
        <v>Trauma &amp; Orthopaedics</v>
      </c>
      <c r="D553" s="86">
        <v>14</v>
      </c>
      <c r="E553" s="45" t="s">
        <v>33</v>
      </c>
      <c r="F553" s="48"/>
      <c r="G553" s="46"/>
      <c r="H553" s="46"/>
      <c r="I553" s="47"/>
      <c r="J553" s="367"/>
      <c r="K553" s="46"/>
      <c r="L553" s="46"/>
      <c r="M553" s="387"/>
      <c r="N553" s="48"/>
      <c r="O553" s="46"/>
      <c r="P553" s="46"/>
      <c r="Q553" s="47"/>
      <c r="R553" s="206"/>
      <c r="S553" s="166">
        <f>I553</f>
        <v>0</v>
      </c>
      <c r="T553" s="167">
        <f>M553</f>
        <v>0</v>
      </c>
      <c r="U553" s="168">
        <f>Q553</f>
        <v>0</v>
      </c>
    </row>
    <row r="554" spans="1:21" x14ac:dyDescent="0.2">
      <c r="A554" s="11">
        <f t="shared" si="1050"/>
        <v>0</v>
      </c>
      <c r="B554" s="11" t="str">
        <f t="shared" si="1051"/>
        <v>Trauma &amp; Orthopaedics15</v>
      </c>
      <c r="C554" s="402" t="str">
        <f t="shared" si="1056"/>
        <v>Trauma &amp; Orthopaedics</v>
      </c>
      <c r="D554" s="154">
        <v>15</v>
      </c>
      <c r="E554" s="155" t="s">
        <v>275</v>
      </c>
      <c r="F554" s="373" t="e">
        <f>VLOOKUP(CONCATENATE($A554,$C554),'[1]NOP Board spclty milstns MNTH'!$D$2:$AJ$386,F$9,FALSE)</f>
        <v>#N/A</v>
      </c>
      <c r="G554" s="346" t="e">
        <f>VLOOKUP(CONCATENATE($A554,$C554),'[1]NOP Board spclty milstns MNTH'!$D$2:$AJ$386,G$9,FALSE)</f>
        <v>#N/A</v>
      </c>
      <c r="H554" s="347" t="e">
        <f>VLOOKUP(CONCATENATE($A554,$C554),'[1]NOP Board spclty milstns MNTH'!$D$2:$AJ$386,H$9,FALSE)</f>
        <v>#N/A</v>
      </c>
      <c r="I554" s="374" t="e">
        <f>VLOOKUP(CONCATENATE($A554,$C554),'[1]NOP Board spclty milstns MNTH'!$D$2:$AJ$386,I$9,FALSE)</f>
        <v>#N/A</v>
      </c>
      <c r="J554" s="348" t="e">
        <f>VLOOKUP(CONCATENATE($A554,$C554),'[1]NOP Board spclty milstns MNTH'!$D$2:$AJ$386,J$9,FALSE)</f>
        <v>#N/A</v>
      </c>
      <c r="K554" s="349" t="e">
        <f>VLOOKUP(CONCATENATE($A554,$C554),'[1]NOP Board spclty milstns MNTH'!$D$2:$AJ$386,K$9,FALSE)</f>
        <v>#N/A</v>
      </c>
      <c r="L554" s="346" t="e">
        <f>VLOOKUP(CONCATENATE($A554,$C554),'[1]NOP Board spclty milstns MNTH'!$D$2:$AJ$386,L$9,FALSE)</f>
        <v>#N/A</v>
      </c>
      <c r="M554" s="348" t="e">
        <f>VLOOKUP(CONCATENATE($A554,$C554),'[1]NOP Board spclty milstns MNTH'!$D$2:$AJ$386,M$9,FALSE)</f>
        <v>#N/A</v>
      </c>
      <c r="N554" s="405" t="s">
        <v>16</v>
      </c>
      <c r="O554" s="406" t="s">
        <v>16</v>
      </c>
      <c r="P554" s="407" t="s">
        <v>16</v>
      </c>
      <c r="Q554" s="408" t="s">
        <v>16</v>
      </c>
      <c r="R554" s="206"/>
      <c r="S554" s="166" t="e">
        <f>I554</f>
        <v>#N/A</v>
      </c>
      <c r="T554" s="167" t="e">
        <f>M554</f>
        <v>#N/A</v>
      </c>
      <c r="U554" s="168" t="str">
        <f>Q554</f>
        <v>-</v>
      </c>
    </row>
    <row r="555" spans="1:21" x14ac:dyDescent="0.2">
      <c r="A555" s="11">
        <f t="shared" si="1050"/>
        <v>0</v>
      </c>
      <c r="B555" s="11" t="str">
        <f t="shared" si="1051"/>
        <v>Trauma &amp; Orthopaedics16</v>
      </c>
      <c r="C555" s="402" t="str">
        <f t="shared" si="1056"/>
        <v>Trauma &amp; Orthopaedics</v>
      </c>
      <c r="D555" s="85">
        <v>16</v>
      </c>
      <c r="E555" s="14" t="s">
        <v>34</v>
      </c>
      <c r="F555" s="376"/>
      <c r="G555" s="350"/>
      <c r="H555" s="350"/>
      <c r="I555" s="377"/>
      <c r="J555" s="368"/>
      <c r="K555" s="350"/>
      <c r="L555" s="350"/>
      <c r="M555" s="388"/>
      <c r="N555" s="376"/>
      <c r="O555" s="350"/>
      <c r="P555" s="350"/>
      <c r="Q555" s="377"/>
      <c r="R555" s="206"/>
      <c r="S555" s="162"/>
      <c r="T555" s="163"/>
      <c r="U555" s="165"/>
    </row>
    <row r="556" spans="1:21" x14ac:dyDescent="0.2">
      <c r="A556" s="11">
        <f t="shared" si="1050"/>
        <v>0</v>
      </c>
      <c r="B556" s="11" t="str">
        <f t="shared" si="1051"/>
        <v xml:space="preserve">Trauma &amp; Orthopaedics </v>
      </c>
      <c r="C556" s="402" t="str">
        <f t="shared" si="1056"/>
        <v>Trauma &amp; Orthopaedics</v>
      </c>
      <c r="D556" s="84" t="s">
        <v>100</v>
      </c>
      <c r="E556" s="21" t="s">
        <v>57</v>
      </c>
      <c r="F556" s="23"/>
      <c r="G556" s="24"/>
      <c r="H556" s="24"/>
      <c r="I556" s="25"/>
      <c r="J556" s="24"/>
      <c r="K556" s="24"/>
      <c r="L556" s="24"/>
      <c r="M556" s="24"/>
      <c r="N556" s="23"/>
      <c r="O556" s="24"/>
      <c r="P556" s="24"/>
      <c r="Q556" s="25"/>
      <c r="R556" s="201"/>
      <c r="S556" s="23"/>
      <c r="T556" s="24"/>
      <c r="U556" s="107"/>
    </row>
    <row r="557" spans="1:21" x14ac:dyDescent="0.2">
      <c r="A557" s="11">
        <f t="shared" si="1050"/>
        <v>0</v>
      </c>
      <c r="B557" s="11" t="str">
        <f t="shared" si="1051"/>
        <v>Trauma &amp; Orthopaedics17</v>
      </c>
      <c r="C557" s="402" t="str">
        <f t="shared" si="1056"/>
        <v>Trauma &amp; Orthopaedics</v>
      </c>
      <c r="D557" s="345">
        <v>17</v>
      </c>
      <c r="E557" s="44" t="s">
        <v>29</v>
      </c>
      <c r="F557" s="49">
        <v>0</v>
      </c>
      <c r="G557" s="50">
        <v>0</v>
      </c>
      <c r="H557" s="50">
        <v>0</v>
      </c>
      <c r="I557" s="51">
        <v>0</v>
      </c>
      <c r="J557" s="369">
        <v>0</v>
      </c>
      <c r="K557" s="50">
        <v>0</v>
      </c>
      <c r="L557" s="50">
        <v>0</v>
      </c>
      <c r="M557" s="389">
        <v>0</v>
      </c>
      <c r="N557" s="49">
        <v>0</v>
      </c>
      <c r="O557" s="50">
        <v>0</v>
      </c>
      <c r="P557" s="50">
        <v>0</v>
      </c>
      <c r="Q557" s="51">
        <v>0</v>
      </c>
      <c r="R557" s="201"/>
      <c r="S557" s="27"/>
      <c r="T557" s="28"/>
      <c r="U557" s="116"/>
    </row>
    <row r="558" spans="1:21" ht="13.5" thickBot="1" x14ac:dyDescent="0.25">
      <c r="A558" s="11">
        <f t="shared" si="1050"/>
        <v>0</v>
      </c>
      <c r="B558" s="11" t="str">
        <f t="shared" si="1051"/>
        <v>Trauma &amp; Orthopaedics18</v>
      </c>
      <c r="C558" s="402" t="str">
        <f t="shared" si="1056"/>
        <v>Trauma &amp; Orthopaedics</v>
      </c>
      <c r="D558" s="170">
        <v>18</v>
      </c>
      <c r="E558" s="171" t="s">
        <v>37</v>
      </c>
      <c r="F558" s="166">
        <f t="shared" ref="F558:Q558" si="1105">F557*F546</f>
        <v>0</v>
      </c>
      <c r="G558" s="167">
        <f t="shared" si="1105"/>
        <v>0</v>
      </c>
      <c r="H558" s="167">
        <f t="shared" si="1105"/>
        <v>0</v>
      </c>
      <c r="I558" s="169">
        <f t="shared" si="1105"/>
        <v>0</v>
      </c>
      <c r="J558" s="363">
        <f t="shared" si="1105"/>
        <v>0</v>
      </c>
      <c r="K558" s="167">
        <f t="shared" si="1105"/>
        <v>0</v>
      </c>
      <c r="L558" s="167">
        <f t="shared" si="1105"/>
        <v>0</v>
      </c>
      <c r="M558" s="383">
        <f t="shared" si="1105"/>
        <v>0</v>
      </c>
      <c r="N558" s="166">
        <f t="shared" si="1105"/>
        <v>0</v>
      </c>
      <c r="O558" s="167">
        <f t="shared" si="1105"/>
        <v>0</v>
      </c>
      <c r="P558" s="167">
        <f t="shared" si="1105"/>
        <v>0</v>
      </c>
      <c r="Q558" s="169">
        <f t="shared" si="1105"/>
        <v>0</v>
      </c>
      <c r="R558" s="203"/>
      <c r="S558" s="166">
        <f t="shared" ref="S558" si="1106">SUM(F558:I558)</f>
        <v>0</v>
      </c>
      <c r="T558" s="167">
        <f t="shared" ref="T558" si="1107">SUM(J558:M558)</f>
        <v>0</v>
      </c>
      <c r="U558" s="168">
        <f t="shared" ref="U558" si="1108">SUM(N558:Q558)</f>
        <v>0</v>
      </c>
    </row>
    <row r="559" spans="1:21" ht="18.75" thickBot="1" x14ac:dyDescent="0.3">
      <c r="A559" s="11">
        <f t="shared" si="1050"/>
        <v>0</v>
      </c>
      <c r="B559" s="11" t="str">
        <f t="shared" si="1051"/>
        <v>UrologyUrology</v>
      </c>
      <c r="C559" s="401" t="str">
        <f>D559</f>
        <v>Urology</v>
      </c>
      <c r="D559" s="68" t="s">
        <v>48</v>
      </c>
      <c r="E559" s="80"/>
      <c r="F559" s="375"/>
      <c r="G559" s="81"/>
      <c r="H559" s="81"/>
      <c r="I559" s="372"/>
      <c r="J559" s="81"/>
      <c r="K559" s="81"/>
      <c r="L559" s="81"/>
      <c r="M559" s="81"/>
      <c r="N559" s="391"/>
      <c r="O559" s="69"/>
      <c r="P559" s="69"/>
      <c r="Q559" s="392"/>
      <c r="R559" s="69"/>
      <c r="S559" s="391"/>
      <c r="T559" s="69"/>
      <c r="U559" s="82"/>
    </row>
    <row r="560" spans="1:21" x14ac:dyDescent="0.2">
      <c r="A560" s="11">
        <f t="shared" si="1050"/>
        <v>0</v>
      </c>
      <c r="B560" s="11" t="str">
        <f t="shared" si="1051"/>
        <v>Urology1</v>
      </c>
      <c r="C560" s="402" t="str">
        <f>C559</f>
        <v>Urology</v>
      </c>
      <c r="D560" s="84">
        <v>1</v>
      </c>
      <c r="E560" s="21" t="s">
        <v>55</v>
      </c>
      <c r="F560" s="198">
        <v>0</v>
      </c>
      <c r="G560" s="20"/>
      <c r="H560" s="20"/>
      <c r="I560" s="120"/>
      <c r="J560" s="13"/>
      <c r="K560" s="13"/>
      <c r="L560" s="13"/>
      <c r="M560" s="13"/>
      <c r="N560" s="128"/>
      <c r="O560" s="13"/>
      <c r="P560" s="13"/>
      <c r="Q560" s="129"/>
      <c r="R560" s="201"/>
      <c r="S560" s="119"/>
      <c r="T560" s="20"/>
      <c r="U560" s="121"/>
    </row>
    <row r="561" spans="1:21" x14ac:dyDescent="0.2">
      <c r="A561" s="11">
        <f t="shared" si="1050"/>
        <v>0</v>
      </c>
      <c r="B561" s="11" t="str">
        <f t="shared" si="1051"/>
        <v>Urology2</v>
      </c>
      <c r="C561" s="402" t="str">
        <f t="shared" ref="C561:C584" si="1109">C560</f>
        <v>Urology</v>
      </c>
      <c r="D561" s="84">
        <v>2</v>
      </c>
      <c r="E561" s="21" t="s">
        <v>117</v>
      </c>
      <c r="F561" s="198">
        <v>0</v>
      </c>
      <c r="G561" s="20"/>
      <c r="H561" s="20"/>
      <c r="I561" s="120"/>
      <c r="J561" s="20"/>
      <c r="K561" s="20"/>
      <c r="L561" s="20"/>
      <c r="M561" s="20"/>
      <c r="N561" s="119"/>
      <c r="O561" s="20"/>
      <c r="P561" s="20"/>
      <c r="Q561" s="120"/>
      <c r="R561" s="201"/>
      <c r="S561" s="119"/>
      <c r="T561" s="20"/>
      <c r="U561" s="121"/>
    </row>
    <row r="562" spans="1:21" x14ac:dyDescent="0.2">
      <c r="A562" s="11">
        <f t="shared" si="1050"/>
        <v>0</v>
      </c>
      <c r="B562" s="11" t="str">
        <f t="shared" si="1051"/>
        <v>Urology3</v>
      </c>
      <c r="C562" s="402" t="str">
        <f t="shared" si="1109"/>
        <v>Urology</v>
      </c>
      <c r="D562" s="84">
        <v>3</v>
      </c>
      <c r="E562" s="21" t="s">
        <v>118</v>
      </c>
      <c r="F562" s="198">
        <v>0</v>
      </c>
      <c r="G562" s="20"/>
      <c r="H562" s="20"/>
      <c r="I562" s="120"/>
      <c r="J562" s="20"/>
      <c r="K562" s="20"/>
      <c r="L562" s="20"/>
      <c r="M562" s="20"/>
      <c r="N562" s="119"/>
      <c r="O562" s="20"/>
      <c r="P562" s="20"/>
      <c r="Q562" s="120"/>
      <c r="R562" s="201"/>
      <c r="S562" s="119"/>
      <c r="T562" s="20"/>
      <c r="U562" s="121"/>
    </row>
    <row r="563" spans="1:21" x14ac:dyDescent="0.2">
      <c r="A563" s="11">
        <f t="shared" si="1050"/>
        <v>0</v>
      </c>
      <c r="B563" s="11" t="str">
        <f t="shared" si="1051"/>
        <v xml:space="preserve">Urology </v>
      </c>
      <c r="C563" s="402" t="str">
        <f t="shared" si="1109"/>
        <v>Urology</v>
      </c>
      <c r="D563" s="88" t="s">
        <v>100</v>
      </c>
      <c r="E563" s="34"/>
      <c r="F563" s="119"/>
      <c r="G563" s="20"/>
      <c r="H563" s="20"/>
      <c r="I563" s="120"/>
      <c r="J563" s="52"/>
      <c r="K563" s="52"/>
      <c r="L563" s="52"/>
      <c r="M563" s="52"/>
      <c r="N563" s="130"/>
      <c r="O563" s="52"/>
      <c r="P563" s="52"/>
      <c r="Q563" s="131"/>
      <c r="R563" s="201"/>
      <c r="S563" s="119"/>
      <c r="T563" s="20"/>
      <c r="U563" s="121"/>
    </row>
    <row r="564" spans="1:21" x14ac:dyDescent="0.2">
      <c r="A564" s="11">
        <f t="shared" si="1050"/>
        <v>0</v>
      </c>
      <c r="B564" s="11" t="str">
        <f t="shared" si="1051"/>
        <v xml:space="preserve">Urology </v>
      </c>
      <c r="C564" s="402" t="str">
        <f t="shared" si="1109"/>
        <v>Urology</v>
      </c>
      <c r="D564" s="84" t="s">
        <v>100</v>
      </c>
      <c r="E564" s="21" t="s">
        <v>36</v>
      </c>
      <c r="F564" s="23"/>
      <c r="G564" s="24"/>
      <c r="H564" s="24"/>
      <c r="I564" s="25"/>
      <c r="J564" s="24"/>
      <c r="K564" s="24"/>
      <c r="L564" s="24"/>
      <c r="M564" s="24"/>
      <c r="N564" s="23"/>
      <c r="O564" s="24"/>
      <c r="P564" s="24"/>
      <c r="Q564" s="25"/>
      <c r="R564" s="201"/>
      <c r="S564" s="23"/>
      <c r="T564" s="24"/>
      <c r="U564" s="107"/>
    </row>
    <row r="565" spans="1:21" x14ac:dyDescent="0.2">
      <c r="A565" s="11">
        <f t="shared" si="1050"/>
        <v>0</v>
      </c>
      <c r="B565" s="11" t="str">
        <f t="shared" si="1051"/>
        <v>Urology4</v>
      </c>
      <c r="C565" s="402" t="str">
        <f t="shared" si="1109"/>
        <v>Urology</v>
      </c>
      <c r="D565" s="86">
        <v>4</v>
      </c>
      <c r="E565" s="26" t="s">
        <v>15</v>
      </c>
      <c r="F565" s="27"/>
      <c r="G565" s="28"/>
      <c r="H565" s="28"/>
      <c r="I565" s="29"/>
      <c r="J565" s="365"/>
      <c r="K565" s="28"/>
      <c r="L565" s="28"/>
      <c r="M565" s="385"/>
      <c r="N565" s="27"/>
      <c r="O565" s="28"/>
      <c r="P565" s="28"/>
      <c r="Q565" s="29"/>
      <c r="R565" s="201"/>
      <c r="S565" s="181">
        <f>SUM(F565:I565)</f>
        <v>0</v>
      </c>
      <c r="T565" s="182">
        <f>SUM(J565:M565)</f>
        <v>0</v>
      </c>
      <c r="U565" s="183">
        <f>SUM(N565:Q565)</f>
        <v>0</v>
      </c>
    </row>
    <row r="566" spans="1:21" x14ac:dyDescent="0.2">
      <c r="A566" s="11">
        <f t="shared" si="1050"/>
        <v>0</v>
      </c>
      <c r="B566" s="11" t="str">
        <f t="shared" si="1051"/>
        <v>Urology5</v>
      </c>
      <c r="C566" s="402" t="str">
        <f t="shared" si="1109"/>
        <v>Urology</v>
      </c>
      <c r="D566" s="87">
        <v>5</v>
      </c>
      <c r="E566" s="30" t="s">
        <v>14</v>
      </c>
      <c r="F566" s="31"/>
      <c r="G566" s="32"/>
      <c r="H566" s="32"/>
      <c r="I566" s="33"/>
      <c r="J566" s="366"/>
      <c r="K566" s="32"/>
      <c r="L566" s="32"/>
      <c r="M566" s="386"/>
      <c r="N566" s="31"/>
      <c r="O566" s="32"/>
      <c r="P566" s="32"/>
      <c r="Q566" s="33"/>
      <c r="R566" s="201"/>
      <c r="S566" s="166">
        <f t="shared" ref="S566" si="1110">SUM(F566:I566)</f>
        <v>0</v>
      </c>
      <c r="T566" s="167">
        <f t="shared" ref="T566" si="1111">SUM(J566:M566)</f>
        <v>0</v>
      </c>
      <c r="U566" s="168">
        <f t="shared" ref="U566" si="1112">SUM(N566:Q566)</f>
        <v>0</v>
      </c>
    </row>
    <row r="567" spans="1:21" x14ac:dyDescent="0.2">
      <c r="A567" s="11">
        <f t="shared" si="1050"/>
        <v>0</v>
      </c>
      <c r="B567" s="11" t="str">
        <f t="shared" si="1051"/>
        <v>Urology6</v>
      </c>
      <c r="C567" s="402" t="str">
        <f t="shared" si="1109"/>
        <v>Urology</v>
      </c>
      <c r="D567" s="84">
        <v>6</v>
      </c>
      <c r="E567" s="21" t="s">
        <v>18</v>
      </c>
      <c r="F567" s="62">
        <f>F565-F566</f>
        <v>0</v>
      </c>
      <c r="G567" s="63">
        <f t="shared" ref="G567" si="1113">G565-G566</f>
        <v>0</v>
      </c>
      <c r="H567" s="63">
        <f t="shared" ref="H567" si="1114">H565-H566</f>
        <v>0</v>
      </c>
      <c r="I567" s="64">
        <f t="shared" ref="I567" si="1115">I565-I566</f>
        <v>0</v>
      </c>
      <c r="J567" s="361">
        <f t="shared" ref="J567" si="1116">J565-J566</f>
        <v>0</v>
      </c>
      <c r="K567" s="63">
        <f t="shared" ref="K567" si="1117">K565-K566</f>
        <v>0</v>
      </c>
      <c r="L567" s="63">
        <f t="shared" ref="L567" si="1118">L565-L566</f>
        <v>0</v>
      </c>
      <c r="M567" s="381">
        <f t="shared" ref="M567" si="1119">M565-M566</f>
        <v>0</v>
      </c>
      <c r="N567" s="62">
        <f t="shared" ref="N567" si="1120">N565-N566</f>
        <v>0</v>
      </c>
      <c r="O567" s="63">
        <f t="shared" ref="O567" si="1121">O565-O566</f>
        <v>0</v>
      </c>
      <c r="P567" s="63">
        <f t="shared" ref="P567" si="1122">P565-P566</f>
        <v>0</v>
      </c>
      <c r="Q567" s="64">
        <f t="shared" ref="Q567" si="1123">Q565-Q566</f>
        <v>0</v>
      </c>
      <c r="R567" s="203"/>
      <c r="S567" s="395">
        <f t="shared" ref="S567" si="1124">S565-S566</f>
        <v>0</v>
      </c>
      <c r="T567" s="351">
        <f t="shared" ref="T567" si="1125">T565-T566</f>
        <v>0</v>
      </c>
      <c r="U567" s="396">
        <f t="shared" ref="U567" si="1126">U565-U566</f>
        <v>0</v>
      </c>
    </row>
    <row r="568" spans="1:21" x14ac:dyDescent="0.2">
      <c r="A568" s="11">
        <f t="shared" si="1050"/>
        <v>0</v>
      </c>
      <c r="B568" s="11" t="str">
        <f t="shared" si="1051"/>
        <v xml:space="preserve">Urology </v>
      </c>
      <c r="C568" s="402" t="str">
        <f t="shared" si="1109"/>
        <v>Urology</v>
      </c>
      <c r="D568" s="88" t="s">
        <v>100</v>
      </c>
      <c r="E568" s="34"/>
      <c r="F568" s="35"/>
      <c r="G568" s="36"/>
      <c r="H568" s="36"/>
      <c r="I568" s="37"/>
      <c r="J568" s="39"/>
      <c r="K568" s="39"/>
      <c r="L568" s="39"/>
      <c r="M568" s="39"/>
      <c r="N568" s="38"/>
      <c r="O568" s="39"/>
      <c r="P568" s="39"/>
      <c r="Q568" s="40"/>
      <c r="R568" s="201"/>
      <c r="S568" s="38"/>
      <c r="T568" s="39"/>
      <c r="U568" s="108"/>
    </row>
    <row r="569" spans="1:21" x14ac:dyDescent="0.2">
      <c r="A569" s="11">
        <f t="shared" si="1050"/>
        <v>0</v>
      </c>
      <c r="B569" s="11" t="str">
        <f t="shared" si="1051"/>
        <v xml:space="preserve">Urology </v>
      </c>
      <c r="C569" s="402" t="str">
        <f t="shared" si="1109"/>
        <v>Urology</v>
      </c>
      <c r="D569" s="84" t="s">
        <v>100</v>
      </c>
      <c r="E569" s="21" t="s">
        <v>32</v>
      </c>
      <c r="F569" s="23"/>
      <c r="G569" s="24"/>
      <c r="H569" s="24"/>
      <c r="I569" s="25"/>
      <c r="J569" s="24"/>
      <c r="K569" s="24"/>
      <c r="L569" s="24"/>
      <c r="M569" s="24"/>
      <c r="N569" s="23"/>
      <c r="O569" s="24"/>
      <c r="P569" s="24"/>
      <c r="Q569" s="25"/>
      <c r="R569" s="201"/>
      <c r="S569" s="23"/>
      <c r="T569" s="24"/>
      <c r="U569" s="107"/>
    </row>
    <row r="570" spans="1:21" x14ac:dyDescent="0.2">
      <c r="A570" s="11">
        <f t="shared" si="1050"/>
        <v>0</v>
      </c>
      <c r="B570" s="11" t="str">
        <f t="shared" si="1051"/>
        <v>Urology7</v>
      </c>
      <c r="C570" s="402" t="str">
        <f t="shared" si="1109"/>
        <v>Urology</v>
      </c>
      <c r="D570" s="86">
        <v>7</v>
      </c>
      <c r="E570" s="26" t="s">
        <v>49</v>
      </c>
      <c r="F570" s="27"/>
      <c r="G570" s="28"/>
      <c r="H570" s="28"/>
      <c r="I570" s="29"/>
      <c r="J570" s="365"/>
      <c r="K570" s="28"/>
      <c r="L570" s="28"/>
      <c r="M570" s="385"/>
      <c r="N570" s="27"/>
      <c r="O570" s="28"/>
      <c r="P570" s="28"/>
      <c r="Q570" s="29"/>
      <c r="R570" s="206"/>
      <c r="S570" s="156">
        <f>SUM(F570:I570)</f>
        <v>0</v>
      </c>
      <c r="T570" s="157">
        <f>SUM(J570:M570)</f>
        <v>0</v>
      </c>
      <c r="U570" s="160">
        <f>SUM(N570:Q570)</f>
        <v>0</v>
      </c>
    </row>
    <row r="571" spans="1:21" x14ac:dyDescent="0.2">
      <c r="A571" s="11">
        <f t="shared" si="1050"/>
        <v>0</v>
      </c>
      <c r="B571" s="11" t="str">
        <f t="shared" si="1051"/>
        <v>Urology8</v>
      </c>
      <c r="C571" s="402" t="str">
        <f t="shared" si="1109"/>
        <v>Urology</v>
      </c>
      <c r="D571" s="86">
        <v>8</v>
      </c>
      <c r="E571" s="30" t="s">
        <v>56</v>
      </c>
      <c r="F571" s="31"/>
      <c r="G571" s="32"/>
      <c r="H571" s="32"/>
      <c r="I571" s="33"/>
      <c r="J571" s="366"/>
      <c r="K571" s="32"/>
      <c r="L571" s="32"/>
      <c r="M571" s="386"/>
      <c r="N571" s="31"/>
      <c r="O571" s="32"/>
      <c r="P571" s="32"/>
      <c r="Q571" s="33"/>
      <c r="R571" s="206"/>
      <c r="S571" s="162">
        <f t="shared" ref="S571:S572" si="1127">SUM(F571:I571)</f>
        <v>0</v>
      </c>
      <c r="T571" s="163">
        <f t="shared" ref="T571:T572" si="1128">SUM(J571:M571)</f>
        <v>0</v>
      </c>
      <c r="U571" s="165">
        <f t="shared" ref="U571:U572" si="1129">SUM(N571:Q571)</f>
        <v>0</v>
      </c>
    </row>
    <row r="572" spans="1:21" x14ac:dyDescent="0.2">
      <c r="A572" s="11">
        <f t="shared" si="1050"/>
        <v>0</v>
      </c>
      <c r="B572" s="11" t="str">
        <f t="shared" si="1051"/>
        <v>Urology9</v>
      </c>
      <c r="C572" s="402" t="str">
        <f t="shared" si="1109"/>
        <v>Urology</v>
      </c>
      <c r="D572" s="84">
        <v>9</v>
      </c>
      <c r="E572" s="21" t="s">
        <v>35</v>
      </c>
      <c r="F572" s="62">
        <f t="shared" ref="F572:Q572" si="1130">SUM(F570:F571)</f>
        <v>0</v>
      </c>
      <c r="G572" s="63">
        <f t="shared" si="1130"/>
        <v>0</v>
      </c>
      <c r="H572" s="63">
        <f t="shared" si="1130"/>
        <v>0</v>
      </c>
      <c r="I572" s="64">
        <f t="shared" si="1130"/>
        <v>0</v>
      </c>
      <c r="J572" s="361">
        <f t="shared" si="1130"/>
        <v>0</v>
      </c>
      <c r="K572" s="63">
        <f t="shared" si="1130"/>
        <v>0</v>
      </c>
      <c r="L572" s="63">
        <f t="shared" si="1130"/>
        <v>0</v>
      </c>
      <c r="M572" s="381">
        <f t="shared" si="1130"/>
        <v>0</v>
      </c>
      <c r="N572" s="62">
        <f t="shared" si="1130"/>
        <v>0</v>
      </c>
      <c r="O572" s="63">
        <f t="shared" si="1130"/>
        <v>0</v>
      </c>
      <c r="P572" s="63">
        <f t="shared" si="1130"/>
        <v>0</v>
      </c>
      <c r="Q572" s="64">
        <f t="shared" si="1130"/>
        <v>0</v>
      </c>
      <c r="R572" s="203"/>
      <c r="S572" s="62">
        <f t="shared" si="1127"/>
        <v>0</v>
      </c>
      <c r="T572" s="63">
        <f t="shared" si="1128"/>
        <v>0</v>
      </c>
      <c r="U572" s="103">
        <f t="shared" si="1129"/>
        <v>0</v>
      </c>
    </row>
    <row r="573" spans="1:21" x14ac:dyDescent="0.2">
      <c r="A573" s="11">
        <f t="shared" si="1050"/>
        <v>0</v>
      </c>
      <c r="B573" s="11" t="str">
        <f t="shared" si="1051"/>
        <v xml:space="preserve">Urology </v>
      </c>
      <c r="C573" s="402" t="str">
        <f t="shared" si="1109"/>
        <v>Urology</v>
      </c>
      <c r="D573" s="89" t="s">
        <v>100</v>
      </c>
      <c r="E573" s="43"/>
      <c r="F573" s="38"/>
      <c r="G573" s="39"/>
      <c r="H573" s="39"/>
      <c r="I573" s="40"/>
      <c r="J573" s="39"/>
      <c r="K573" s="39"/>
      <c r="L573" s="39"/>
      <c r="M573" s="39"/>
      <c r="N573" s="38"/>
      <c r="O573" s="39"/>
      <c r="P573" s="39"/>
      <c r="Q573" s="40"/>
      <c r="R573" s="206"/>
      <c r="S573" s="38"/>
      <c r="T573" s="39"/>
      <c r="U573" s="108"/>
    </row>
    <row r="574" spans="1:21" x14ac:dyDescent="0.2">
      <c r="A574" s="11">
        <f t="shared" si="1050"/>
        <v>0</v>
      </c>
      <c r="B574" s="11" t="str">
        <f t="shared" si="1051"/>
        <v xml:space="preserve">Urology </v>
      </c>
      <c r="C574" s="402" t="str">
        <f t="shared" si="1109"/>
        <v>Urology</v>
      </c>
      <c r="D574" s="84" t="s">
        <v>100</v>
      </c>
      <c r="E574" s="21" t="s">
        <v>27</v>
      </c>
      <c r="F574" s="23"/>
      <c r="G574" s="24"/>
      <c r="H574" s="24"/>
      <c r="I574" s="25"/>
      <c r="J574" s="24"/>
      <c r="K574" s="24"/>
      <c r="L574" s="24"/>
      <c r="M574" s="24"/>
      <c r="N574" s="23"/>
      <c r="O574" s="24"/>
      <c r="P574" s="24"/>
      <c r="Q574" s="25"/>
      <c r="R574" s="206"/>
      <c r="S574" s="23"/>
      <c r="T574" s="24"/>
      <c r="U574" s="107"/>
    </row>
    <row r="575" spans="1:21" x14ac:dyDescent="0.2">
      <c r="A575" s="11">
        <f t="shared" si="1050"/>
        <v>0</v>
      </c>
      <c r="B575" s="11" t="str">
        <f t="shared" si="1051"/>
        <v>Urology10</v>
      </c>
      <c r="C575" s="402" t="str">
        <f t="shared" si="1109"/>
        <v>Urology</v>
      </c>
      <c r="D575" s="154">
        <v>10</v>
      </c>
      <c r="E575" s="155" t="s">
        <v>133</v>
      </c>
      <c r="F575" s="156">
        <f>F567-F570</f>
        <v>0</v>
      </c>
      <c r="G575" s="157">
        <f t="shared" ref="G575:Q575" si="1131">G567-G570</f>
        <v>0</v>
      </c>
      <c r="H575" s="157">
        <f t="shared" si="1131"/>
        <v>0</v>
      </c>
      <c r="I575" s="158">
        <f t="shared" si="1131"/>
        <v>0</v>
      </c>
      <c r="J575" s="352">
        <f t="shared" si="1131"/>
        <v>0</v>
      </c>
      <c r="K575" s="157">
        <f t="shared" si="1131"/>
        <v>0</v>
      </c>
      <c r="L575" s="157">
        <f t="shared" si="1131"/>
        <v>0</v>
      </c>
      <c r="M575" s="380">
        <f t="shared" si="1131"/>
        <v>0</v>
      </c>
      <c r="N575" s="156">
        <f t="shared" si="1131"/>
        <v>0</v>
      </c>
      <c r="O575" s="157">
        <f t="shared" si="1131"/>
        <v>0</v>
      </c>
      <c r="P575" s="157">
        <f t="shared" si="1131"/>
        <v>0</v>
      </c>
      <c r="Q575" s="158">
        <f t="shared" si="1131"/>
        <v>0</v>
      </c>
      <c r="R575" s="204"/>
      <c r="S575" s="353">
        <f t="shared" ref="S575:U575" si="1132">S567-S570</f>
        <v>0</v>
      </c>
      <c r="T575" s="352">
        <f t="shared" si="1132"/>
        <v>0</v>
      </c>
      <c r="U575" s="160">
        <f t="shared" si="1132"/>
        <v>0</v>
      </c>
    </row>
    <row r="576" spans="1:21" x14ac:dyDescent="0.2">
      <c r="A576" s="11">
        <f t="shared" si="1050"/>
        <v>0</v>
      </c>
      <c r="B576" s="11" t="str">
        <f t="shared" si="1051"/>
        <v>Urology11</v>
      </c>
      <c r="C576" s="402" t="str">
        <f t="shared" si="1109"/>
        <v>Urology</v>
      </c>
      <c r="D576" s="154">
        <v>11</v>
      </c>
      <c r="E576" s="155" t="s">
        <v>134</v>
      </c>
      <c r="F576" s="162">
        <f t="shared" ref="F576:U576" si="1133">F567-F572</f>
        <v>0</v>
      </c>
      <c r="G576" s="163">
        <f t="shared" si="1133"/>
        <v>0</v>
      </c>
      <c r="H576" s="163">
        <f t="shared" si="1133"/>
        <v>0</v>
      </c>
      <c r="I576" s="164">
        <f t="shared" si="1133"/>
        <v>0</v>
      </c>
      <c r="J576" s="362">
        <f t="shared" si="1133"/>
        <v>0</v>
      </c>
      <c r="K576" s="163">
        <f t="shared" si="1133"/>
        <v>0</v>
      </c>
      <c r="L576" s="163">
        <f t="shared" si="1133"/>
        <v>0</v>
      </c>
      <c r="M576" s="382">
        <f t="shared" si="1133"/>
        <v>0</v>
      </c>
      <c r="N576" s="162">
        <f t="shared" si="1133"/>
        <v>0</v>
      </c>
      <c r="O576" s="163">
        <f t="shared" si="1133"/>
        <v>0</v>
      </c>
      <c r="P576" s="163">
        <f t="shared" si="1133"/>
        <v>0</v>
      </c>
      <c r="Q576" s="164">
        <f t="shared" si="1133"/>
        <v>0</v>
      </c>
      <c r="R576" s="204">
        <f t="shared" si="1133"/>
        <v>0</v>
      </c>
      <c r="S576" s="156">
        <f t="shared" si="1133"/>
        <v>0</v>
      </c>
      <c r="T576" s="163">
        <f t="shared" si="1133"/>
        <v>0</v>
      </c>
      <c r="U576" s="165">
        <f t="shared" si="1133"/>
        <v>0</v>
      </c>
    </row>
    <row r="577" spans="1:21" x14ac:dyDescent="0.2">
      <c r="A577" s="11">
        <f t="shared" si="1050"/>
        <v>0</v>
      </c>
      <c r="B577" s="11" t="str">
        <f t="shared" si="1051"/>
        <v>Urology12</v>
      </c>
      <c r="C577" s="402" t="str">
        <f t="shared" si="1109"/>
        <v>Urology</v>
      </c>
      <c r="D577" s="154">
        <v>12</v>
      </c>
      <c r="E577" s="161" t="s">
        <v>30</v>
      </c>
      <c r="F577" s="173">
        <f>F562+F576</f>
        <v>0</v>
      </c>
      <c r="G577" s="167">
        <f>F577+G576</f>
        <v>0</v>
      </c>
      <c r="H577" s="167">
        <f t="shared" ref="H577" si="1134">G577+H576</f>
        <v>0</v>
      </c>
      <c r="I577" s="169">
        <f t="shared" ref="I577" si="1135">H577+I576</f>
        <v>0</v>
      </c>
      <c r="J577" s="363">
        <f t="shared" ref="J577" si="1136">I577+J576</f>
        <v>0</v>
      </c>
      <c r="K577" s="167">
        <f t="shared" ref="K577" si="1137">J577+K576</f>
        <v>0</v>
      </c>
      <c r="L577" s="167">
        <f t="shared" ref="L577" si="1138">K577+L576</f>
        <v>0</v>
      </c>
      <c r="M577" s="383">
        <f t="shared" ref="M577" si="1139">L577+M576</f>
        <v>0</v>
      </c>
      <c r="N577" s="166">
        <f t="shared" ref="N577" si="1140">M577+N576</f>
        <v>0</v>
      </c>
      <c r="O577" s="167">
        <f t="shared" ref="O577" si="1141">N577+O576</f>
        <v>0</v>
      </c>
      <c r="P577" s="167">
        <f t="shared" ref="P577" si="1142">O577+P576</f>
        <v>0</v>
      </c>
      <c r="Q577" s="169">
        <f t="shared" ref="Q577" si="1143">P577+Q576</f>
        <v>0</v>
      </c>
      <c r="R577" s="204"/>
      <c r="S577" s="166">
        <f>I577</f>
        <v>0</v>
      </c>
      <c r="T577" s="167">
        <f>M577</f>
        <v>0</v>
      </c>
      <c r="U577" s="168">
        <f>Q577</f>
        <v>0</v>
      </c>
    </row>
    <row r="578" spans="1:21" x14ac:dyDescent="0.2">
      <c r="A578" s="11">
        <f t="shared" si="1050"/>
        <v>0</v>
      </c>
      <c r="B578" s="11" t="str">
        <f t="shared" si="1051"/>
        <v>Urology13</v>
      </c>
      <c r="C578" s="402" t="str">
        <f t="shared" si="1109"/>
        <v>Urology</v>
      </c>
      <c r="D578" s="154">
        <v>13</v>
      </c>
      <c r="E578" s="155" t="s">
        <v>28</v>
      </c>
      <c r="F578" s="166" t="e">
        <f>F577/(F572/13)</f>
        <v>#DIV/0!</v>
      </c>
      <c r="G578" s="167" t="e">
        <f t="shared" ref="G578" si="1144">G577/(G572/13)</f>
        <v>#DIV/0!</v>
      </c>
      <c r="H578" s="167" t="e">
        <f t="shared" ref="H578" si="1145">H577/(H572/13)</f>
        <v>#DIV/0!</v>
      </c>
      <c r="I578" s="169" t="e">
        <f t="shared" ref="I578" si="1146">I577/(I572/13)</f>
        <v>#DIV/0!</v>
      </c>
      <c r="J578" s="363" t="e">
        <f t="shared" ref="J578" si="1147">J577/(J572/13)</f>
        <v>#DIV/0!</v>
      </c>
      <c r="K578" s="167" t="e">
        <f t="shared" ref="K578" si="1148">K577/(K572/13)</f>
        <v>#DIV/0!</v>
      </c>
      <c r="L578" s="167" t="e">
        <f t="shared" ref="L578" si="1149">L577/(L572/13)</f>
        <v>#DIV/0!</v>
      </c>
      <c r="M578" s="383" t="e">
        <f t="shared" ref="M578" si="1150">M577/(M572/13)</f>
        <v>#DIV/0!</v>
      </c>
      <c r="N578" s="166" t="e">
        <f t="shared" ref="N578" si="1151">N577/(N572/13)</f>
        <v>#DIV/0!</v>
      </c>
      <c r="O578" s="167" t="e">
        <f t="shared" ref="O578" si="1152">O577/(O572/13)</f>
        <v>#DIV/0!</v>
      </c>
      <c r="P578" s="167" t="e">
        <f t="shared" ref="P578" si="1153">P577/(P572/13)</f>
        <v>#DIV/0!</v>
      </c>
      <c r="Q578" s="169" t="e">
        <f t="shared" ref="Q578" si="1154">Q577/(Q572/13)</f>
        <v>#DIV/0!</v>
      </c>
      <c r="R578" s="204"/>
      <c r="S578" s="166" t="e">
        <f t="shared" ref="S578" si="1155">I578</f>
        <v>#DIV/0!</v>
      </c>
      <c r="T578" s="167" t="e">
        <f t="shared" ref="T578" si="1156">M578</f>
        <v>#DIV/0!</v>
      </c>
      <c r="U578" s="168" t="e">
        <f t="shared" ref="U578" si="1157">Q578</f>
        <v>#DIV/0!</v>
      </c>
    </row>
    <row r="579" spans="1:21" x14ac:dyDescent="0.2">
      <c r="A579" s="11">
        <f t="shared" si="1050"/>
        <v>0</v>
      </c>
      <c r="B579" s="11" t="str">
        <f t="shared" si="1051"/>
        <v>Urology14</v>
      </c>
      <c r="C579" s="402" t="str">
        <f t="shared" si="1109"/>
        <v>Urology</v>
      </c>
      <c r="D579" s="86">
        <v>14</v>
      </c>
      <c r="E579" s="45" t="s">
        <v>33</v>
      </c>
      <c r="F579" s="48"/>
      <c r="G579" s="46"/>
      <c r="H579" s="46"/>
      <c r="I579" s="47"/>
      <c r="J579" s="367"/>
      <c r="K579" s="46"/>
      <c r="L579" s="46"/>
      <c r="M579" s="387"/>
      <c r="N579" s="48"/>
      <c r="O579" s="46"/>
      <c r="P579" s="46"/>
      <c r="Q579" s="47"/>
      <c r="R579" s="206"/>
      <c r="S579" s="166">
        <f>I579</f>
        <v>0</v>
      </c>
      <c r="T579" s="167">
        <f>M579</f>
        <v>0</v>
      </c>
      <c r="U579" s="168">
        <f>Q579</f>
        <v>0</v>
      </c>
    </row>
    <row r="580" spans="1:21" x14ac:dyDescent="0.2">
      <c r="A580" s="11">
        <f t="shared" si="1050"/>
        <v>0</v>
      </c>
      <c r="B580" s="11" t="str">
        <f t="shared" si="1051"/>
        <v>Urology15</v>
      </c>
      <c r="C580" s="402" t="str">
        <f t="shared" si="1109"/>
        <v>Urology</v>
      </c>
      <c r="D580" s="154">
        <v>15</v>
      </c>
      <c r="E580" s="155" t="s">
        <v>275</v>
      </c>
      <c r="F580" s="373" t="e">
        <f>VLOOKUP(CONCATENATE($A580,$C580),'[1]NOP Board spclty milstns MNTH'!$D$2:$AJ$386,F$9,FALSE)</f>
        <v>#N/A</v>
      </c>
      <c r="G580" s="346" t="e">
        <f>VLOOKUP(CONCATENATE($A580,$C580),'[1]NOP Board spclty milstns MNTH'!$D$2:$AJ$386,G$9,FALSE)</f>
        <v>#N/A</v>
      </c>
      <c r="H580" s="347" t="e">
        <f>VLOOKUP(CONCATENATE($A580,$C580),'[1]NOP Board spclty milstns MNTH'!$D$2:$AJ$386,H$9,FALSE)</f>
        <v>#N/A</v>
      </c>
      <c r="I580" s="374" t="e">
        <f>VLOOKUP(CONCATENATE($A580,$C580),'[1]NOP Board spclty milstns MNTH'!$D$2:$AJ$386,I$9,FALSE)</f>
        <v>#N/A</v>
      </c>
      <c r="J580" s="348" t="e">
        <f>VLOOKUP(CONCATENATE($A580,$C580),'[1]NOP Board spclty milstns MNTH'!$D$2:$AJ$386,J$9,FALSE)</f>
        <v>#N/A</v>
      </c>
      <c r="K580" s="349" t="e">
        <f>VLOOKUP(CONCATENATE($A580,$C580),'[1]NOP Board spclty milstns MNTH'!$D$2:$AJ$386,K$9,FALSE)</f>
        <v>#N/A</v>
      </c>
      <c r="L580" s="346" t="e">
        <f>VLOOKUP(CONCATENATE($A580,$C580),'[1]NOP Board spclty milstns MNTH'!$D$2:$AJ$386,L$9,FALSE)</f>
        <v>#N/A</v>
      </c>
      <c r="M580" s="348" t="e">
        <f>VLOOKUP(CONCATENATE($A580,$C580),'[1]NOP Board spclty milstns MNTH'!$D$2:$AJ$386,M$9,FALSE)</f>
        <v>#N/A</v>
      </c>
      <c r="N580" s="405" t="s">
        <v>16</v>
      </c>
      <c r="O580" s="406" t="s">
        <v>16</v>
      </c>
      <c r="P580" s="407" t="s">
        <v>16</v>
      </c>
      <c r="Q580" s="408" t="s">
        <v>16</v>
      </c>
      <c r="R580" s="206"/>
      <c r="S580" s="166" t="e">
        <f>I580</f>
        <v>#N/A</v>
      </c>
      <c r="T580" s="167" t="e">
        <f>M580</f>
        <v>#N/A</v>
      </c>
      <c r="U580" s="168" t="str">
        <f>Q580</f>
        <v>-</v>
      </c>
    </row>
    <row r="581" spans="1:21" x14ac:dyDescent="0.2">
      <c r="A581" s="11">
        <f t="shared" si="1050"/>
        <v>0</v>
      </c>
      <c r="B581" s="11" t="str">
        <f t="shared" si="1051"/>
        <v>Urology16</v>
      </c>
      <c r="C581" s="402" t="str">
        <f t="shared" si="1109"/>
        <v>Urology</v>
      </c>
      <c r="D581" s="85">
        <v>16</v>
      </c>
      <c r="E581" s="14" t="s">
        <v>34</v>
      </c>
      <c r="F581" s="376"/>
      <c r="G581" s="350"/>
      <c r="H581" s="350"/>
      <c r="I581" s="377"/>
      <c r="J581" s="368"/>
      <c r="K581" s="350"/>
      <c r="L581" s="350"/>
      <c r="M581" s="388"/>
      <c r="N581" s="376"/>
      <c r="O581" s="350"/>
      <c r="P581" s="350"/>
      <c r="Q581" s="377"/>
      <c r="R581" s="206"/>
      <c r="S581" s="162"/>
      <c r="T581" s="163"/>
      <c r="U581" s="165"/>
    </row>
    <row r="582" spans="1:21" x14ac:dyDescent="0.2">
      <c r="A582" s="11">
        <f t="shared" si="1050"/>
        <v>0</v>
      </c>
      <c r="B582" s="11" t="str">
        <f t="shared" si="1051"/>
        <v xml:space="preserve">Urology </v>
      </c>
      <c r="C582" s="402" t="str">
        <f t="shared" si="1109"/>
        <v>Urology</v>
      </c>
      <c r="D582" s="84" t="s">
        <v>100</v>
      </c>
      <c r="E582" s="21" t="s">
        <v>57</v>
      </c>
      <c r="F582" s="23"/>
      <c r="G582" s="24"/>
      <c r="H582" s="24"/>
      <c r="I582" s="25"/>
      <c r="J582" s="24"/>
      <c r="K582" s="24"/>
      <c r="L582" s="24"/>
      <c r="M582" s="24"/>
      <c r="N582" s="23"/>
      <c r="O582" s="24"/>
      <c r="P582" s="24"/>
      <c r="Q582" s="25"/>
      <c r="R582" s="201"/>
      <c r="S582" s="23"/>
      <c r="T582" s="24"/>
      <c r="U582" s="107"/>
    </row>
    <row r="583" spans="1:21" x14ac:dyDescent="0.2">
      <c r="A583" s="11">
        <f t="shared" si="1050"/>
        <v>0</v>
      </c>
      <c r="B583" s="11" t="str">
        <f t="shared" si="1051"/>
        <v>Urology17</v>
      </c>
      <c r="C583" s="402" t="str">
        <f t="shared" si="1109"/>
        <v>Urology</v>
      </c>
      <c r="D583" s="345">
        <v>17</v>
      </c>
      <c r="E583" s="44" t="s">
        <v>29</v>
      </c>
      <c r="F583" s="49">
        <v>0</v>
      </c>
      <c r="G583" s="50">
        <v>0</v>
      </c>
      <c r="H583" s="50">
        <v>0</v>
      </c>
      <c r="I583" s="51">
        <v>0</v>
      </c>
      <c r="J583" s="369">
        <v>0</v>
      </c>
      <c r="K583" s="50">
        <v>0</v>
      </c>
      <c r="L583" s="50">
        <v>0</v>
      </c>
      <c r="M583" s="389">
        <v>0</v>
      </c>
      <c r="N583" s="49">
        <v>0</v>
      </c>
      <c r="O583" s="50">
        <v>0</v>
      </c>
      <c r="P583" s="50">
        <v>0</v>
      </c>
      <c r="Q583" s="51">
        <v>0</v>
      </c>
      <c r="R583" s="201"/>
      <c r="S583" s="27"/>
      <c r="T583" s="28"/>
      <c r="U583" s="116"/>
    </row>
    <row r="584" spans="1:21" ht="13.5" thickBot="1" x14ac:dyDescent="0.25">
      <c r="A584" s="11">
        <f t="shared" si="1050"/>
        <v>0</v>
      </c>
      <c r="B584" s="11" t="str">
        <f t="shared" si="1051"/>
        <v>Urology18</v>
      </c>
      <c r="C584" s="402" t="str">
        <f t="shared" si="1109"/>
        <v>Urology</v>
      </c>
      <c r="D584" s="170">
        <v>18</v>
      </c>
      <c r="E584" s="171" t="s">
        <v>37</v>
      </c>
      <c r="F584" s="166">
        <f t="shared" ref="F584:Q584" si="1158">F583*F572</f>
        <v>0</v>
      </c>
      <c r="G584" s="167">
        <f t="shared" si="1158"/>
        <v>0</v>
      </c>
      <c r="H584" s="167">
        <f t="shared" si="1158"/>
        <v>0</v>
      </c>
      <c r="I584" s="169">
        <f t="shared" si="1158"/>
        <v>0</v>
      </c>
      <c r="J584" s="363">
        <f t="shared" si="1158"/>
        <v>0</v>
      </c>
      <c r="K584" s="167">
        <f t="shared" si="1158"/>
        <v>0</v>
      </c>
      <c r="L584" s="167">
        <f t="shared" si="1158"/>
        <v>0</v>
      </c>
      <c r="M584" s="383">
        <f t="shared" si="1158"/>
        <v>0</v>
      </c>
      <c r="N584" s="166">
        <f t="shared" si="1158"/>
        <v>0</v>
      </c>
      <c r="O584" s="167">
        <f t="shared" si="1158"/>
        <v>0</v>
      </c>
      <c r="P584" s="167">
        <f t="shared" si="1158"/>
        <v>0</v>
      </c>
      <c r="Q584" s="169">
        <f t="shared" si="1158"/>
        <v>0</v>
      </c>
      <c r="R584" s="203"/>
      <c r="S584" s="166">
        <f t="shared" ref="S584" si="1159">SUM(F584:I584)</f>
        <v>0</v>
      </c>
      <c r="T584" s="167">
        <f t="shared" ref="T584" si="1160">SUM(J584:M584)</f>
        <v>0</v>
      </c>
      <c r="U584" s="168">
        <f t="shared" ref="U584" si="1161">SUM(N584:Q584)</f>
        <v>0</v>
      </c>
    </row>
    <row r="585" spans="1:21" ht="18.75" thickBot="1" x14ac:dyDescent="0.3">
      <c r="A585" s="11">
        <f t="shared" si="1050"/>
        <v>0</v>
      </c>
      <c r="B585" s="11" t="str">
        <f t="shared" si="1051"/>
        <v>AnaestheticsAnaesthetics</v>
      </c>
      <c r="C585" s="401" t="str">
        <f>D585</f>
        <v>Anaesthetics</v>
      </c>
      <c r="D585" s="68" t="s">
        <v>59</v>
      </c>
      <c r="E585" s="80"/>
      <c r="F585" s="375"/>
      <c r="G585" s="81"/>
      <c r="H585" s="81"/>
      <c r="I585" s="372"/>
      <c r="J585" s="81"/>
      <c r="K585" s="81"/>
      <c r="L585" s="81"/>
      <c r="M585" s="81"/>
      <c r="N585" s="391"/>
      <c r="O585" s="69"/>
      <c r="P585" s="69"/>
      <c r="Q585" s="392"/>
      <c r="R585" s="69"/>
      <c r="S585" s="391"/>
      <c r="T585" s="69"/>
      <c r="U585" s="82"/>
    </row>
    <row r="586" spans="1:21" x14ac:dyDescent="0.2">
      <c r="A586" s="11">
        <f t="shared" si="1050"/>
        <v>0</v>
      </c>
      <c r="B586" s="11" t="str">
        <f t="shared" si="1051"/>
        <v>Anaesthetics1</v>
      </c>
      <c r="C586" s="402" t="str">
        <f>C585</f>
        <v>Anaesthetics</v>
      </c>
      <c r="D586" s="84">
        <v>1</v>
      </c>
      <c r="E586" s="21" t="s">
        <v>55</v>
      </c>
      <c r="F586" s="198">
        <v>0</v>
      </c>
      <c r="G586" s="20"/>
      <c r="H586" s="20"/>
      <c r="I586" s="120"/>
      <c r="J586" s="13"/>
      <c r="K586" s="13"/>
      <c r="L586" s="13"/>
      <c r="M586" s="13"/>
      <c r="N586" s="128"/>
      <c r="O586" s="13"/>
      <c r="P586" s="13"/>
      <c r="Q586" s="129"/>
      <c r="R586" s="201"/>
      <c r="S586" s="119"/>
      <c r="T586" s="20"/>
      <c r="U586" s="121"/>
    </row>
    <row r="587" spans="1:21" x14ac:dyDescent="0.2">
      <c r="A587" s="11">
        <f t="shared" si="1050"/>
        <v>0</v>
      </c>
      <c r="B587" s="11" t="str">
        <f t="shared" si="1051"/>
        <v>Anaesthetics2</v>
      </c>
      <c r="C587" s="402" t="str">
        <f t="shared" ref="C587:C610" si="1162">C586</f>
        <v>Anaesthetics</v>
      </c>
      <c r="D587" s="84">
        <v>2</v>
      </c>
      <c r="E587" s="21" t="s">
        <v>117</v>
      </c>
      <c r="F587" s="198">
        <v>0</v>
      </c>
      <c r="G587" s="20"/>
      <c r="H587" s="20"/>
      <c r="I587" s="120"/>
      <c r="J587" s="20"/>
      <c r="K587" s="20"/>
      <c r="L587" s="20"/>
      <c r="M587" s="20"/>
      <c r="N587" s="119"/>
      <c r="O587" s="20"/>
      <c r="P587" s="20"/>
      <c r="Q587" s="120"/>
      <c r="R587" s="201"/>
      <c r="S587" s="119"/>
      <c r="T587" s="20"/>
      <c r="U587" s="121"/>
    </row>
    <row r="588" spans="1:21" x14ac:dyDescent="0.2">
      <c r="A588" s="11">
        <f t="shared" si="1050"/>
        <v>0</v>
      </c>
      <c r="B588" s="11" t="str">
        <f t="shared" si="1051"/>
        <v>Anaesthetics3</v>
      </c>
      <c r="C588" s="402" t="str">
        <f t="shared" si="1162"/>
        <v>Anaesthetics</v>
      </c>
      <c r="D588" s="84">
        <v>3</v>
      </c>
      <c r="E588" s="21" t="s">
        <v>118</v>
      </c>
      <c r="F588" s="198">
        <v>0</v>
      </c>
      <c r="G588" s="20"/>
      <c r="H588" s="20"/>
      <c r="I588" s="120"/>
      <c r="J588" s="20"/>
      <c r="K588" s="20"/>
      <c r="L588" s="20"/>
      <c r="M588" s="20"/>
      <c r="N588" s="119"/>
      <c r="O588" s="20"/>
      <c r="P588" s="20"/>
      <c r="Q588" s="120"/>
      <c r="R588" s="201"/>
      <c r="S588" s="119"/>
      <c r="T588" s="20"/>
      <c r="U588" s="121"/>
    </row>
    <row r="589" spans="1:21" x14ac:dyDescent="0.2">
      <c r="A589" s="11">
        <f t="shared" si="1050"/>
        <v>0</v>
      </c>
      <c r="B589" s="11" t="str">
        <f t="shared" si="1051"/>
        <v xml:space="preserve">Anaesthetics </v>
      </c>
      <c r="C589" s="402" t="str">
        <f t="shared" si="1162"/>
        <v>Anaesthetics</v>
      </c>
      <c r="D589" s="88" t="s">
        <v>100</v>
      </c>
      <c r="E589" s="34"/>
      <c r="F589" s="119"/>
      <c r="G589" s="20"/>
      <c r="H589" s="20"/>
      <c r="I589" s="120"/>
      <c r="J589" s="52"/>
      <c r="K589" s="52"/>
      <c r="L589" s="52"/>
      <c r="M589" s="52"/>
      <c r="N589" s="130"/>
      <c r="O589" s="52"/>
      <c r="P589" s="52"/>
      <c r="Q589" s="131"/>
      <c r="R589" s="201"/>
      <c r="S589" s="119"/>
      <c r="T589" s="20"/>
      <c r="U589" s="121"/>
    </row>
    <row r="590" spans="1:21" x14ac:dyDescent="0.2">
      <c r="A590" s="11">
        <f t="shared" si="1050"/>
        <v>0</v>
      </c>
      <c r="B590" s="11" t="str">
        <f t="shared" si="1051"/>
        <v xml:space="preserve">Anaesthetics </v>
      </c>
      <c r="C590" s="402" t="str">
        <f t="shared" si="1162"/>
        <v>Anaesthetics</v>
      </c>
      <c r="D590" s="84" t="s">
        <v>100</v>
      </c>
      <c r="E590" s="21" t="s">
        <v>36</v>
      </c>
      <c r="F590" s="23"/>
      <c r="G590" s="24"/>
      <c r="H590" s="24"/>
      <c r="I590" s="25"/>
      <c r="J590" s="24"/>
      <c r="K590" s="24"/>
      <c r="L590" s="24"/>
      <c r="M590" s="24"/>
      <c r="N590" s="23"/>
      <c r="O590" s="24"/>
      <c r="P590" s="24"/>
      <c r="Q590" s="25"/>
      <c r="R590" s="201"/>
      <c r="S590" s="23"/>
      <c r="T590" s="24"/>
      <c r="U590" s="107"/>
    </row>
    <row r="591" spans="1:21" x14ac:dyDescent="0.2">
      <c r="A591" s="11">
        <f t="shared" ref="A591:A636" si="1163">$E$5</f>
        <v>0</v>
      </c>
      <c r="B591" s="11" t="str">
        <f t="shared" ref="B591:B636" si="1164">CONCATENATE(C591,D591)</f>
        <v>Anaesthetics4</v>
      </c>
      <c r="C591" s="402" t="str">
        <f t="shared" si="1162"/>
        <v>Anaesthetics</v>
      </c>
      <c r="D591" s="86">
        <v>4</v>
      </c>
      <c r="E591" s="26" t="s">
        <v>15</v>
      </c>
      <c r="F591" s="27"/>
      <c r="G591" s="28"/>
      <c r="H591" s="28"/>
      <c r="I591" s="29"/>
      <c r="J591" s="365"/>
      <c r="K591" s="28"/>
      <c r="L591" s="28"/>
      <c r="M591" s="385"/>
      <c r="N591" s="27"/>
      <c r="O591" s="28"/>
      <c r="P591" s="28"/>
      <c r="Q591" s="29"/>
      <c r="R591" s="201"/>
      <c r="S591" s="181">
        <f>SUM(F591:I591)</f>
        <v>0</v>
      </c>
      <c r="T591" s="182">
        <f>SUM(J591:M591)</f>
        <v>0</v>
      </c>
      <c r="U591" s="183">
        <f>SUM(N591:Q591)</f>
        <v>0</v>
      </c>
    </row>
    <row r="592" spans="1:21" x14ac:dyDescent="0.2">
      <c r="A592" s="11">
        <f t="shared" si="1163"/>
        <v>0</v>
      </c>
      <c r="B592" s="11" t="str">
        <f t="shared" si="1164"/>
        <v>Anaesthetics5</v>
      </c>
      <c r="C592" s="402" t="str">
        <f t="shared" si="1162"/>
        <v>Anaesthetics</v>
      </c>
      <c r="D592" s="87">
        <v>5</v>
      </c>
      <c r="E592" s="30" t="s">
        <v>14</v>
      </c>
      <c r="F592" s="31"/>
      <c r="G592" s="32"/>
      <c r="H592" s="32"/>
      <c r="I592" s="33"/>
      <c r="J592" s="366"/>
      <c r="K592" s="32"/>
      <c r="L592" s="32"/>
      <c r="M592" s="386"/>
      <c r="N592" s="31"/>
      <c r="O592" s="32"/>
      <c r="P592" s="32"/>
      <c r="Q592" s="33"/>
      <c r="R592" s="201"/>
      <c r="S592" s="166">
        <f t="shared" ref="S592" si="1165">SUM(F592:I592)</f>
        <v>0</v>
      </c>
      <c r="T592" s="167">
        <f t="shared" ref="T592" si="1166">SUM(J592:M592)</f>
        <v>0</v>
      </c>
      <c r="U592" s="168">
        <f t="shared" ref="U592" si="1167">SUM(N592:Q592)</f>
        <v>0</v>
      </c>
    </row>
    <row r="593" spans="1:21" x14ac:dyDescent="0.2">
      <c r="A593" s="11">
        <f t="shared" si="1163"/>
        <v>0</v>
      </c>
      <c r="B593" s="11" t="str">
        <f t="shared" si="1164"/>
        <v>Anaesthetics6</v>
      </c>
      <c r="C593" s="402" t="str">
        <f t="shared" si="1162"/>
        <v>Anaesthetics</v>
      </c>
      <c r="D593" s="84">
        <v>6</v>
      </c>
      <c r="E593" s="21" t="s">
        <v>18</v>
      </c>
      <c r="F593" s="62">
        <f>F591-F592</f>
        <v>0</v>
      </c>
      <c r="G593" s="63">
        <f t="shared" ref="G593" si="1168">G591-G592</f>
        <v>0</v>
      </c>
      <c r="H593" s="63">
        <f t="shared" ref="H593" si="1169">H591-H592</f>
        <v>0</v>
      </c>
      <c r="I593" s="64">
        <f t="shared" ref="I593" si="1170">I591-I592</f>
        <v>0</v>
      </c>
      <c r="J593" s="361">
        <f t="shared" ref="J593" si="1171">J591-J592</f>
        <v>0</v>
      </c>
      <c r="K593" s="63">
        <f t="shared" ref="K593" si="1172">K591-K592</f>
        <v>0</v>
      </c>
      <c r="L593" s="63">
        <f t="shared" ref="L593" si="1173">L591-L592</f>
        <v>0</v>
      </c>
      <c r="M593" s="381">
        <f t="shared" ref="M593" si="1174">M591-M592</f>
        <v>0</v>
      </c>
      <c r="N593" s="62">
        <f t="shared" ref="N593" si="1175">N591-N592</f>
        <v>0</v>
      </c>
      <c r="O593" s="63">
        <f t="shared" ref="O593" si="1176">O591-O592</f>
        <v>0</v>
      </c>
      <c r="P593" s="63">
        <f t="shared" ref="P593" si="1177">P591-P592</f>
        <v>0</v>
      </c>
      <c r="Q593" s="64">
        <f t="shared" ref="Q593" si="1178">Q591-Q592</f>
        <v>0</v>
      </c>
      <c r="R593" s="203"/>
      <c r="S593" s="395">
        <f t="shared" ref="S593" si="1179">S591-S592</f>
        <v>0</v>
      </c>
      <c r="T593" s="351">
        <f t="shared" ref="T593" si="1180">T591-T592</f>
        <v>0</v>
      </c>
      <c r="U593" s="396">
        <f t="shared" ref="U593" si="1181">U591-U592</f>
        <v>0</v>
      </c>
    </row>
    <row r="594" spans="1:21" x14ac:dyDescent="0.2">
      <c r="A594" s="11">
        <f t="shared" si="1163"/>
        <v>0</v>
      </c>
      <c r="B594" s="11" t="str">
        <f t="shared" si="1164"/>
        <v xml:space="preserve">Anaesthetics </v>
      </c>
      <c r="C594" s="402" t="str">
        <f t="shared" si="1162"/>
        <v>Anaesthetics</v>
      </c>
      <c r="D594" s="88" t="s">
        <v>100</v>
      </c>
      <c r="E594" s="34"/>
      <c r="F594" s="35"/>
      <c r="G594" s="36"/>
      <c r="H594" s="36"/>
      <c r="I594" s="37"/>
      <c r="J594" s="39"/>
      <c r="K594" s="39"/>
      <c r="L594" s="39"/>
      <c r="M594" s="39"/>
      <c r="N594" s="38"/>
      <c r="O594" s="39"/>
      <c r="P594" s="39"/>
      <c r="Q594" s="40"/>
      <c r="R594" s="201"/>
      <c r="S594" s="38"/>
      <c r="T594" s="39"/>
      <c r="U594" s="108"/>
    </row>
    <row r="595" spans="1:21" x14ac:dyDescent="0.2">
      <c r="A595" s="11">
        <f t="shared" si="1163"/>
        <v>0</v>
      </c>
      <c r="B595" s="11" t="str">
        <f t="shared" si="1164"/>
        <v xml:space="preserve">Anaesthetics </v>
      </c>
      <c r="C595" s="402" t="str">
        <f t="shared" si="1162"/>
        <v>Anaesthetics</v>
      </c>
      <c r="D595" s="84" t="s">
        <v>100</v>
      </c>
      <c r="E595" s="21" t="s">
        <v>32</v>
      </c>
      <c r="F595" s="23"/>
      <c r="G595" s="24"/>
      <c r="H595" s="24"/>
      <c r="I595" s="25"/>
      <c r="J595" s="24"/>
      <c r="K595" s="24"/>
      <c r="L595" s="24"/>
      <c r="M595" s="24"/>
      <c r="N595" s="23"/>
      <c r="O595" s="24"/>
      <c r="P595" s="24"/>
      <c r="Q595" s="25"/>
      <c r="R595" s="201"/>
      <c r="S595" s="23"/>
      <c r="T595" s="24"/>
      <c r="U595" s="107"/>
    </row>
    <row r="596" spans="1:21" x14ac:dyDescent="0.2">
      <c r="A596" s="11">
        <f t="shared" si="1163"/>
        <v>0</v>
      </c>
      <c r="B596" s="11" t="str">
        <f t="shared" si="1164"/>
        <v>Anaesthetics7</v>
      </c>
      <c r="C596" s="402" t="str">
        <f t="shared" si="1162"/>
        <v>Anaesthetics</v>
      </c>
      <c r="D596" s="86">
        <v>7</v>
      </c>
      <c r="E596" s="26" t="s">
        <v>49</v>
      </c>
      <c r="F596" s="27"/>
      <c r="G596" s="28"/>
      <c r="H596" s="28"/>
      <c r="I596" s="29"/>
      <c r="J596" s="365"/>
      <c r="K596" s="28"/>
      <c r="L596" s="28"/>
      <c r="M596" s="385"/>
      <c r="N596" s="27"/>
      <c r="O596" s="28"/>
      <c r="P596" s="28"/>
      <c r="Q596" s="29"/>
      <c r="R596" s="206"/>
      <c r="S596" s="156">
        <f>SUM(F596:I596)</f>
        <v>0</v>
      </c>
      <c r="T596" s="157">
        <f>SUM(J596:M596)</f>
        <v>0</v>
      </c>
      <c r="U596" s="160">
        <f>SUM(N596:Q596)</f>
        <v>0</v>
      </c>
    </row>
    <row r="597" spans="1:21" x14ac:dyDescent="0.2">
      <c r="A597" s="11">
        <f t="shared" si="1163"/>
        <v>0</v>
      </c>
      <c r="B597" s="11" t="str">
        <f t="shared" si="1164"/>
        <v>Anaesthetics8</v>
      </c>
      <c r="C597" s="402" t="str">
        <f t="shared" si="1162"/>
        <v>Anaesthetics</v>
      </c>
      <c r="D597" s="86">
        <v>8</v>
      </c>
      <c r="E597" s="30" t="s">
        <v>56</v>
      </c>
      <c r="F597" s="31"/>
      <c r="G597" s="32"/>
      <c r="H597" s="32"/>
      <c r="I597" s="33"/>
      <c r="J597" s="366"/>
      <c r="K597" s="32"/>
      <c r="L597" s="32"/>
      <c r="M597" s="386"/>
      <c r="N597" s="31"/>
      <c r="O597" s="32"/>
      <c r="P597" s="32"/>
      <c r="Q597" s="33"/>
      <c r="R597" s="206"/>
      <c r="S597" s="162">
        <f t="shared" ref="S597:S598" si="1182">SUM(F597:I597)</f>
        <v>0</v>
      </c>
      <c r="T597" s="163">
        <f t="shared" ref="T597:T598" si="1183">SUM(J597:M597)</f>
        <v>0</v>
      </c>
      <c r="U597" s="165">
        <f t="shared" ref="U597:U598" si="1184">SUM(N597:Q597)</f>
        <v>0</v>
      </c>
    </row>
    <row r="598" spans="1:21" x14ac:dyDescent="0.2">
      <c r="A598" s="11">
        <f t="shared" si="1163"/>
        <v>0</v>
      </c>
      <c r="B598" s="11" t="str">
        <f t="shared" si="1164"/>
        <v>Anaesthetics9</v>
      </c>
      <c r="C598" s="402" t="str">
        <f t="shared" si="1162"/>
        <v>Anaesthetics</v>
      </c>
      <c r="D598" s="84">
        <v>9</v>
      </c>
      <c r="E598" s="21" t="s">
        <v>35</v>
      </c>
      <c r="F598" s="62">
        <f t="shared" ref="F598:Q598" si="1185">SUM(F596:F597)</f>
        <v>0</v>
      </c>
      <c r="G598" s="63">
        <f t="shared" si="1185"/>
        <v>0</v>
      </c>
      <c r="H598" s="63">
        <f t="shared" si="1185"/>
        <v>0</v>
      </c>
      <c r="I598" s="64">
        <f t="shared" si="1185"/>
        <v>0</v>
      </c>
      <c r="J598" s="361">
        <f t="shared" si="1185"/>
        <v>0</v>
      </c>
      <c r="K598" s="63">
        <f t="shared" si="1185"/>
        <v>0</v>
      </c>
      <c r="L598" s="63">
        <f t="shared" si="1185"/>
        <v>0</v>
      </c>
      <c r="M598" s="381">
        <f t="shared" si="1185"/>
        <v>0</v>
      </c>
      <c r="N598" s="62">
        <f t="shared" si="1185"/>
        <v>0</v>
      </c>
      <c r="O598" s="63">
        <f t="shared" si="1185"/>
        <v>0</v>
      </c>
      <c r="P598" s="63">
        <f t="shared" si="1185"/>
        <v>0</v>
      </c>
      <c r="Q598" s="64">
        <f t="shared" si="1185"/>
        <v>0</v>
      </c>
      <c r="R598" s="203"/>
      <c r="S598" s="62">
        <f t="shared" si="1182"/>
        <v>0</v>
      </c>
      <c r="T598" s="63">
        <f t="shared" si="1183"/>
        <v>0</v>
      </c>
      <c r="U598" s="103">
        <f t="shared" si="1184"/>
        <v>0</v>
      </c>
    </row>
    <row r="599" spans="1:21" x14ac:dyDescent="0.2">
      <c r="A599" s="11">
        <f t="shared" si="1163"/>
        <v>0</v>
      </c>
      <c r="B599" s="11" t="str">
        <f t="shared" si="1164"/>
        <v xml:space="preserve">Anaesthetics </v>
      </c>
      <c r="C599" s="402" t="str">
        <f t="shared" si="1162"/>
        <v>Anaesthetics</v>
      </c>
      <c r="D599" s="89" t="s">
        <v>100</v>
      </c>
      <c r="E599" s="43"/>
      <c r="F599" s="38"/>
      <c r="G599" s="39"/>
      <c r="H599" s="39"/>
      <c r="I599" s="40"/>
      <c r="J599" s="39"/>
      <c r="K599" s="39"/>
      <c r="L599" s="39"/>
      <c r="M599" s="39"/>
      <c r="N599" s="38"/>
      <c r="O599" s="39"/>
      <c r="P599" s="39"/>
      <c r="Q599" s="40"/>
      <c r="R599" s="206"/>
      <c r="S599" s="38"/>
      <c r="T599" s="39"/>
      <c r="U599" s="108"/>
    </row>
    <row r="600" spans="1:21" x14ac:dyDescent="0.2">
      <c r="A600" s="11">
        <f t="shared" si="1163"/>
        <v>0</v>
      </c>
      <c r="B600" s="11" t="str">
        <f t="shared" si="1164"/>
        <v xml:space="preserve">Anaesthetics </v>
      </c>
      <c r="C600" s="402" t="str">
        <f t="shared" si="1162"/>
        <v>Anaesthetics</v>
      </c>
      <c r="D600" s="84" t="s">
        <v>100</v>
      </c>
      <c r="E600" s="21" t="s">
        <v>27</v>
      </c>
      <c r="F600" s="23"/>
      <c r="G600" s="24"/>
      <c r="H600" s="24"/>
      <c r="I600" s="25"/>
      <c r="J600" s="24"/>
      <c r="K600" s="24"/>
      <c r="L600" s="24"/>
      <c r="M600" s="24"/>
      <c r="N600" s="23"/>
      <c r="O600" s="24"/>
      <c r="P600" s="24"/>
      <c r="Q600" s="25"/>
      <c r="R600" s="206"/>
      <c r="S600" s="23"/>
      <c r="T600" s="24"/>
      <c r="U600" s="107"/>
    </row>
    <row r="601" spans="1:21" x14ac:dyDescent="0.2">
      <c r="A601" s="11">
        <f t="shared" si="1163"/>
        <v>0</v>
      </c>
      <c r="B601" s="11" t="str">
        <f t="shared" si="1164"/>
        <v>Anaesthetics10</v>
      </c>
      <c r="C601" s="402" t="str">
        <f t="shared" si="1162"/>
        <v>Anaesthetics</v>
      </c>
      <c r="D601" s="154">
        <v>10</v>
      </c>
      <c r="E601" s="155" t="s">
        <v>133</v>
      </c>
      <c r="F601" s="156">
        <f>F593-F596</f>
        <v>0</v>
      </c>
      <c r="G601" s="157">
        <f t="shared" ref="G601:Q601" si="1186">G593-G596</f>
        <v>0</v>
      </c>
      <c r="H601" s="157">
        <f t="shared" si="1186"/>
        <v>0</v>
      </c>
      <c r="I601" s="158">
        <f t="shared" si="1186"/>
        <v>0</v>
      </c>
      <c r="J601" s="352">
        <f t="shared" si="1186"/>
        <v>0</v>
      </c>
      <c r="K601" s="157">
        <f t="shared" si="1186"/>
        <v>0</v>
      </c>
      <c r="L601" s="157">
        <f t="shared" si="1186"/>
        <v>0</v>
      </c>
      <c r="M601" s="380">
        <f t="shared" si="1186"/>
        <v>0</v>
      </c>
      <c r="N601" s="156">
        <f t="shared" si="1186"/>
        <v>0</v>
      </c>
      <c r="O601" s="157">
        <f t="shared" si="1186"/>
        <v>0</v>
      </c>
      <c r="P601" s="157">
        <f t="shared" si="1186"/>
        <v>0</v>
      </c>
      <c r="Q601" s="158">
        <f t="shared" si="1186"/>
        <v>0</v>
      </c>
      <c r="R601" s="204"/>
      <c r="S601" s="353">
        <f t="shared" ref="S601:U601" si="1187">S593-S596</f>
        <v>0</v>
      </c>
      <c r="T601" s="352">
        <f t="shared" si="1187"/>
        <v>0</v>
      </c>
      <c r="U601" s="160">
        <f t="shared" si="1187"/>
        <v>0</v>
      </c>
    </row>
    <row r="602" spans="1:21" x14ac:dyDescent="0.2">
      <c r="A602" s="11">
        <f t="shared" si="1163"/>
        <v>0</v>
      </c>
      <c r="B602" s="11" t="str">
        <f t="shared" si="1164"/>
        <v>Anaesthetics11</v>
      </c>
      <c r="C602" s="402" t="str">
        <f t="shared" si="1162"/>
        <v>Anaesthetics</v>
      </c>
      <c r="D602" s="154">
        <v>11</v>
      </c>
      <c r="E602" s="155" t="s">
        <v>134</v>
      </c>
      <c r="F602" s="162">
        <f t="shared" ref="F602:U602" si="1188">F593-F598</f>
        <v>0</v>
      </c>
      <c r="G602" s="163">
        <f t="shared" si="1188"/>
        <v>0</v>
      </c>
      <c r="H602" s="163">
        <f t="shared" si="1188"/>
        <v>0</v>
      </c>
      <c r="I602" s="164">
        <f t="shared" si="1188"/>
        <v>0</v>
      </c>
      <c r="J602" s="362">
        <f t="shared" si="1188"/>
        <v>0</v>
      </c>
      <c r="K602" s="163">
        <f t="shared" si="1188"/>
        <v>0</v>
      </c>
      <c r="L602" s="163">
        <f t="shared" si="1188"/>
        <v>0</v>
      </c>
      <c r="M602" s="382">
        <f t="shared" si="1188"/>
        <v>0</v>
      </c>
      <c r="N602" s="162">
        <f t="shared" si="1188"/>
        <v>0</v>
      </c>
      <c r="O602" s="163">
        <f t="shared" si="1188"/>
        <v>0</v>
      </c>
      <c r="P602" s="163">
        <f t="shared" si="1188"/>
        <v>0</v>
      </c>
      <c r="Q602" s="164">
        <f t="shared" si="1188"/>
        <v>0</v>
      </c>
      <c r="R602" s="204">
        <f t="shared" si="1188"/>
        <v>0</v>
      </c>
      <c r="S602" s="156">
        <f t="shared" si="1188"/>
        <v>0</v>
      </c>
      <c r="T602" s="163">
        <f t="shared" si="1188"/>
        <v>0</v>
      </c>
      <c r="U602" s="165">
        <f t="shared" si="1188"/>
        <v>0</v>
      </c>
    </row>
    <row r="603" spans="1:21" x14ac:dyDescent="0.2">
      <c r="A603" s="11">
        <f t="shared" si="1163"/>
        <v>0</v>
      </c>
      <c r="B603" s="11" t="str">
        <f t="shared" si="1164"/>
        <v>Anaesthetics12</v>
      </c>
      <c r="C603" s="402" t="str">
        <f t="shared" si="1162"/>
        <v>Anaesthetics</v>
      </c>
      <c r="D603" s="154">
        <v>12</v>
      </c>
      <c r="E603" s="161" t="s">
        <v>30</v>
      </c>
      <c r="F603" s="173">
        <f>F588+F602</f>
        <v>0</v>
      </c>
      <c r="G603" s="167">
        <f>F603+G602</f>
        <v>0</v>
      </c>
      <c r="H603" s="167">
        <f t="shared" ref="H603" si="1189">G603+H602</f>
        <v>0</v>
      </c>
      <c r="I603" s="169">
        <f t="shared" ref="I603" si="1190">H603+I602</f>
        <v>0</v>
      </c>
      <c r="J603" s="363">
        <f t="shared" ref="J603" si="1191">I603+J602</f>
        <v>0</v>
      </c>
      <c r="K603" s="167">
        <f t="shared" ref="K603" si="1192">J603+K602</f>
        <v>0</v>
      </c>
      <c r="L603" s="167">
        <f t="shared" ref="L603" si="1193">K603+L602</f>
        <v>0</v>
      </c>
      <c r="M603" s="383">
        <f t="shared" ref="M603" si="1194">L603+M602</f>
        <v>0</v>
      </c>
      <c r="N603" s="166">
        <f t="shared" ref="N603" si="1195">M603+N602</f>
        <v>0</v>
      </c>
      <c r="O603" s="167">
        <f t="shared" ref="O603" si="1196">N603+O602</f>
        <v>0</v>
      </c>
      <c r="P603" s="167">
        <f t="shared" ref="P603" si="1197">O603+P602</f>
        <v>0</v>
      </c>
      <c r="Q603" s="169">
        <f t="shared" ref="Q603" si="1198">P603+Q602</f>
        <v>0</v>
      </c>
      <c r="R603" s="204"/>
      <c r="S603" s="166">
        <f>I603</f>
        <v>0</v>
      </c>
      <c r="T603" s="167">
        <f>M603</f>
        <v>0</v>
      </c>
      <c r="U603" s="168">
        <f>Q603</f>
        <v>0</v>
      </c>
    </row>
    <row r="604" spans="1:21" x14ac:dyDescent="0.2">
      <c r="A604" s="11">
        <f t="shared" si="1163"/>
        <v>0</v>
      </c>
      <c r="B604" s="11" t="str">
        <f t="shared" si="1164"/>
        <v>Anaesthetics13</v>
      </c>
      <c r="C604" s="402" t="str">
        <f t="shared" si="1162"/>
        <v>Anaesthetics</v>
      </c>
      <c r="D604" s="154">
        <v>13</v>
      </c>
      <c r="E604" s="155" t="s">
        <v>28</v>
      </c>
      <c r="F604" s="166" t="e">
        <f>F603/(F598/13)</f>
        <v>#DIV/0!</v>
      </c>
      <c r="G604" s="167" t="e">
        <f t="shared" ref="G604" si="1199">G603/(G598/13)</f>
        <v>#DIV/0!</v>
      </c>
      <c r="H604" s="167" t="e">
        <f t="shared" ref="H604" si="1200">H603/(H598/13)</f>
        <v>#DIV/0!</v>
      </c>
      <c r="I604" s="169" t="e">
        <f t="shared" ref="I604" si="1201">I603/(I598/13)</f>
        <v>#DIV/0!</v>
      </c>
      <c r="J604" s="363" t="e">
        <f t="shared" ref="J604" si="1202">J603/(J598/13)</f>
        <v>#DIV/0!</v>
      </c>
      <c r="K604" s="167" t="e">
        <f t="shared" ref="K604" si="1203">K603/(K598/13)</f>
        <v>#DIV/0!</v>
      </c>
      <c r="L604" s="167" t="e">
        <f t="shared" ref="L604" si="1204">L603/(L598/13)</f>
        <v>#DIV/0!</v>
      </c>
      <c r="M604" s="383" t="e">
        <f t="shared" ref="M604" si="1205">M603/(M598/13)</f>
        <v>#DIV/0!</v>
      </c>
      <c r="N604" s="166" t="e">
        <f t="shared" ref="N604" si="1206">N603/(N598/13)</f>
        <v>#DIV/0!</v>
      </c>
      <c r="O604" s="167" t="e">
        <f t="shared" ref="O604" si="1207">O603/(O598/13)</f>
        <v>#DIV/0!</v>
      </c>
      <c r="P604" s="167" t="e">
        <f t="shared" ref="P604" si="1208">P603/(P598/13)</f>
        <v>#DIV/0!</v>
      </c>
      <c r="Q604" s="169" t="e">
        <f t="shared" ref="Q604" si="1209">Q603/(Q598/13)</f>
        <v>#DIV/0!</v>
      </c>
      <c r="R604" s="204"/>
      <c r="S604" s="166" t="e">
        <f t="shared" ref="S604" si="1210">I604</f>
        <v>#DIV/0!</v>
      </c>
      <c r="T604" s="167" t="e">
        <f t="shared" ref="T604" si="1211">M604</f>
        <v>#DIV/0!</v>
      </c>
      <c r="U604" s="168" t="e">
        <f t="shared" ref="U604" si="1212">Q604</f>
        <v>#DIV/0!</v>
      </c>
    </row>
    <row r="605" spans="1:21" x14ac:dyDescent="0.2">
      <c r="A605" s="11">
        <f t="shared" si="1163"/>
        <v>0</v>
      </c>
      <c r="B605" s="11" t="str">
        <f t="shared" si="1164"/>
        <v>Anaesthetics14</v>
      </c>
      <c r="C605" s="402" t="str">
        <f t="shared" si="1162"/>
        <v>Anaesthetics</v>
      </c>
      <c r="D605" s="86">
        <v>14</v>
      </c>
      <c r="E605" s="45" t="s">
        <v>33</v>
      </c>
      <c r="F605" s="48"/>
      <c r="G605" s="46"/>
      <c r="H605" s="46"/>
      <c r="I605" s="47"/>
      <c r="J605" s="367"/>
      <c r="K605" s="46"/>
      <c r="L605" s="46"/>
      <c r="M605" s="387"/>
      <c r="N605" s="48"/>
      <c r="O605" s="46"/>
      <c r="P605" s="46"/>
      <c r="Q605" s="47"/>
      <c r="R605" s="206"/>
      <c r="S605" s="166">
        <f>I605</f>
        <v>0</v>
      </c>
      <c r="T605" s="167">
        <f>M605</f>
        <v>0</v>
      </c>
      <c r="U605" s="168">
        <f>Q605</f>
        <v>0</v>
      </c>
    </row>
    <row r="606" spans="1:21" x14ac:dyDescent="0.2">
      <c r="A606" s="11">
        <f t="shared" si="1163"/>
        <v>0</v>
      </c>
      <c r="B606" s="11" t="str">
        <f t="shared" si="1164"/>
        <v>Anaesthetics15</v>
      </c>
      <c r="C606" s="402" t="str">
        <f t="shared" si="1162"/>
        <v>Anaesthetics</v>
      </c>
      <c r="D606" s="154">
        <v>15</v>
      </c>
      <c r="E606" s="155" t="s">
        <v>275</v>
      </c>
      <c r="F606" s="373" t="e">
        <f>VLOOKUP(CONCATENATE($A606,$C606),'[1]NOP Board spclty milstns MNTH'!$D$2:$AJ$386,F$9,FALSE)</f>
        <v>#N/A</v>
      </c>
      <c r="G606" s="346" t="e">
        <f>VLOOKUP(CONCATENATE($A606,$C606),'[1]NOP Board spclty milstns MNTH'!$D$2:$AJ$386,G$9,FALSE)</f>
        <v>#N/A</v>
      </c>
      <c r="H606" s="347" t="e">
        <f>VLOOKUP(CONCATENATE($A606,$C606),'[1]NOP Board spclty milstns MNTH'!$D$2:$AJ$386,H$9,FALSE)</f>
        <v>#N/A</v>
      </c>
      <c r="I606" s="374" t="e">
        <f>VLOOKUP(CONCATENATE($A606,$C606),'[1]NOP Board spclty milstns MNTH'!$D$2:$AJ$386,I$9,FALSE)</f>
        <v>#N/A</v>
      </c>
      <c r="J606" s="348" t="e">
        <f>VLOOKUP(CONCATENATE($A606,$C606),'[1]NOP Board spclty milstns MNTH'!$D$2:$AJ$386,J$9,FALSE)</f>
        <v>#N/A</v>
      </c>
      <c r="K606" s="349" t="e">
        <f>VLOOKUP(CONCATENATE($A606,$C606),'[1]NOP Board spclty milstns MNTH'!$D$2:$AJ$386,K$9,FALSE)</f>
        <v>#N/A</v>
      </c>
      <c r="L606" s="346" t="e">
        <f>VLOOKUP(CONCATENATE($A606,$C606),'[1]NOP Board spclty milstns MNTH'!$D$2:$AJ$386,L$9,FALSE)</f>
        <v>#N/A</v>
      </c>
      <c r="M606" s="348" t="e">
        <f>VLOOKUP(CONCATENATE($A606,$C606),'[1]NOP Board spclty milstns MNTH'!$D$2:$AJ$386,M$9,FALSE)</f>
        <v>#N/A</v>
      </c>
      <c r="N606" s="405" t="s">
        <v>16</v>
      </c>
      <c r="O606" s="406" t="s">
        <v>16</v>
      </c>
      <c r="P606" s="407" t="s">
        <v>16</v>
      </c>
      <c r="Q606" s="408" t="s">
        <v>16</v>
      </c>
      <c r="R606" s="206"/>
      <c r="S606" s="166" t="e">
        <f>I606</f>
        <v>#N/A</v>
      </c>
      <c r="T606" s="167" t="e">
        <f>M606</f>
        <v>#N/A</v>
      </c>
      <c r="U606" s="168" t="str">
        <f>Q606</f>
        <v>-</v>
      </c>
    </row>
    <row r="607" spans="1:21" x14ac:dyDescent="0.2">
      <c r="A607" s="11">
        <f t="shared" si="1163"/>
        <v>0</v>
      </c>
      <c r="B607" s="11" t="str">
        <f t="shared" si="1164"/>
        <v>Anaesthetics16</v>
      </c>
      <c r="C607" s="402" t="str">
        <f t="shared" si="1162"/>
        <v>Anaesthetics</v>
      </c>
      <c r="D607" s="85">
        <v>16</v>
      </c>
      <c r="E607" s="14" t="s">
        <v>34</v>
      </c>
      <c r="F607" s="376"/>
      <c r="G607" s="350"/>
      <c r="H607" s="350"/>
      <c r="I607" s="377"/>
      <c r="J607" s="368"/>
      <c r="K607" s="350"/>
      <c r="L607" s="350"/>
      <c r="M607" s="388"/>
      <c r="N607" s="376"/>
      <c r="O607" s="350"/>
      <c r="P607" s="350"/>
      <c r="Q607" s="377"/>
      <c r="R607" s="206"/>
      <c r="S607" s="162"/>
      <c r="T607" s="163"/>
      <c r="U607" s="165"/>
    </row>
    <row r="608" spans="1:21" x14ac:dyDescent="0.2">
      <c r="A608" s="11">
        <f t="shared" si="1163"/>
        <v>0</v>
      </c>
      <c r="B608" s="11" t="str">
        <f t="shared" si="1164"/>
        <v xml:space="preserve">Anaesthetics </v>
      </c>
      <c r="C608" s="402" t="str">
        <f t="shared" si="1162"/>
        <v>Anaesthetics</v>
      </c>
      <c r="D608" s="84" t="s">
        <v>100</v>
      </c>
      <c r="E608" s="21" t="s">
        <v>57</v>
      </c>
      <c r="F608" s="23"/>
      <c r="G608" s="24"/>
      <c r="H608" s="24"/>
      <c r="I608" s="25"/>
      <c r="J608" s="24"/>
      <c r="K608" s="24"/>
      <c r="L608" s="24"/>
      <c r="M608" s="24"/>
      <c r="N608" s="23"/>
      <c r="O608" s="24"/>
      <c r="P608" s="24"/>
      <c r="Q608" s="25"/>
      <c r="R608" s="201"/>
      <c r="S608" s="23"/>
      <c r="T608" s="24"/>
      <c r="U608" s="107"/>
    </row>
    <row r="609" spans="1:21" x14ac:dyDescent="0.2">
      <c r="A609" s="11">
        <f t="shared" si="1163"/>
        <v>0</v>
      </c>
      <c r="B609" s="11" t="str">
        <f t="shared" si="1164"/>
        <v>Anaesthetics17</v>
      </c>
      <c r="C609" s="402" t="str">
        <f t="shared" si="1162"/>
        <v>Anaesthetics</v>
      </c>
      <c r="D609" s="345">
        <v>17</v>
      </c>
      <c r="E609" s="44" t="s">
        <v>29</v>
      </c>
      <c r="F609" s="49">
        <v>0</v>
      </c>
      <c r="G609" s="50">
        <v>0</v>
      </c>
      <c r="H609" s="50">
        <v>0</v>
      </c>
      <c r="I609" s="51">
        <v>0</v>
      </c>
      <c r="J609" s="369">
        <v>0</v>
      </c>
      <c r="K609" s="50">
        <v>0</v>
      </c>
      <c r="L609" s="50">
        <v>0</v>
      </c>
      <c r="M609" s="389">
        <v>0</v>
      </c>
      <c r="N609" s="49">
        <v>0</v>
      </c>
      <c r="O609" s="50">
        <v>0</v>
      </c>
      <c r="P609" s="50">
        <v>0</v>
      </c>
      <c r="Q609" s="51">
        <v>0</v>
      </c>
      <c r="R609" s="201"/>
      <c r="S609" s="27"/>
      <c r="T609" s="28"/>
      <c r="U609" s="116"/>
    </row>
    <row r="610" spans="1:21" ht="13.5" thickBot="1" x14ac:dyDescent="0.25">
      <c r="A610" s="11">
        <f t="shared" si="1163"/>
        <v>0</v>
      </c>
      <c r="B610" s="11" t="str">
        <f t="shared" si="1164"/>
        <v>Anaesthetics18</v>
      </c>
      <c r="C610" s="402" t="str">
        <f t="shared" si="1162"/>
        <v>Anaesthetics</v>
      </c>
      <c r="D610" s="170">
        <v>18</v>
      </c>
      <c r="E610" s="174" t="s">
        <v>37</v>
      </c>
      <c r="F610" s="166">
        <f t="shared" ref="F610:Q610" si="1213">F609*F598</f>
        <v>0</v>
      </c>
      <c r="G610" s="167">
        <f t="shared" si="1213"/>
        <v>0</v>
      </c>
      <c r="H610" s="167">
        <f t="shared" si="1213"/>
        <v>0</v>
      </c>
      <c r="I610" s="169">
        <f t="shared" si="1213"/>
        <v>0</v>
      </c>
      <c r="J610" s="363">
        <f t="shared" si="1213"/>
        <v>0</v>
      </c>
      <c r="K610" s="167">
        <f t="shared" si="1213"/>
        <v>0</v>
      </c>
      <c r="L610" s="167">
        <f t="shared" si="1213"/>
        <v>0</v>
      </c>
      <c r="M610" s="383">
        <f t="shared" si="1213"/>
        <v>0</v>
      </c>
      <c r="N610" s="166">
        <f t="shared" si="1213"/>
        <v>0</v>
      </c>
      <c r="O610" s="167">
        <f t="shared" si="1213"/>
        <v>0</v>
      </c>
      <c r="P610" s="167">
        <f t="shared" si="1213"/>
        <v>0</v>
      </c>
      <c r="Q610" s="169">
        <f t="shared" si="1213"/>
        <v>0</v>
      </c>
      <c r="R610" s="203"/>
      <c r="S610" s="166">
        <f t="shared" ref="S610" si="1214">SUM(F610:I610)</f>
        <v>0</v>
      </c>
      <c r="T610" s="167">
        <f t="shared" ref="T610" si="1215">SUM(J610:M610)</f>
        <v>0</v>
      </c>
      <c r="U610" s="168">
        <f t="shared" ref="U610" si="1216">SUM(N610:Q610)</f>
        <v>0</v>
      </c>
    </row>
    <row r="611" spans="1:21" ht="18.75" thickBot="1" x14ac:dyDescent="0.3">
      <c r="A611" s="11">
        <f t="shared" si="1163"/>
        <v>0</v>
      </c>
      <c r="B611" s="11" t="str">
        <f t="shared" si="1164"/>
        <v>AnaestheticsAnaesthetics</v>
      </c>
      <c r="C611" s="401" t="str">
        <f>D611</f>
        <v>Anaesthetics</v>
      </c>
      <c r="D611" s="68" t="s">
        <v>59</v>
      </c>
      <c r="E611" s="80"/>
      <c r="F611" s="375"/>
      <c r="G611" s="81"/>
      <c r="H611" s="81"/>
      <c r="I611" s="372"/>
      <c r="J611" s="81"/>
      <c r="K611" s="81"/>
      <c r="L611" s="81"/>
      <c r="M611" s="81"/>
      <c r="N611" s="391"/>
      <c r="O611" s="69"/>
      <c r="P611" s="69"/>
      <c r="Q611" s="392"/>
      <c r="R611" s="69"/>
      <c r="S611" s="391"/>
      <c r="T611" s="69"/>
      <c r="U611" s="82"/>
    </row>
    <row r="612" spans="1:21" x14ac:dyDescent="0.2">
      <c r="A612" s="11">
        <f t="shared" si="1163"/>
        <v>0</v>
      </c>
      <c r="B612" s="11" t="str">
        <f t="shared" si="1164"/>
        <v>Anaesthetics1</v>
      </c>
      <c r="C612" s="402" t="str">
        <f>C611</f>
        <v>Anaesthetics</v>
      </c>
      <c r="D612" s="84">
        <v>1</v>
      </c>
      <c r="E612" s="21" t="s">
        <v>55</v>
      </c>
      <c r="F612" s="198">
        <v>0</v>
      </c>
      <c r="G612" s="20"/>
      <c r="H612" s="20"/>
      <c r="I612" s="120"/>
      <c r="J612" s="13"/>
      <c r="K612" s="13"/>
      <c r="L612" s="13"/>
      <c r="M612" s="13"/>
      <c r="N612" s="128"/>
      <c r="O612" s="13"/>
      <c r="P612" s="13"/>
      <c r="Q612" s="129"/>
      <c r="R612" s="201"/>
      <c r="S612" s="119"/>
      <c r="T612" s="20"/>
      <c r="U612" s="121"/>
    </row>
    <row r="613" spans="1:21" x14ac:dyDescent="0.2">
      <c r="A613" s="11">
        <f t="shared" si="1163"/>
        <v>0</v>
      </c>
      <c r="B613" s="11" t="str">
        <f t="shared" si="1164"/>
        <v>Anaesthetics2</v>
      </c>
      <c r="C613" s="402" t="str">
        <f t="shared" ref="C613:C636" si="1217">C612</f>
        <v>Anaesthetics</v>
      </c>
      <c r="D613" s="84">
        <v>2</v>
      </c>
      <c r="E613" s="21" t="s">
        <v>117</v>
      </c>
      <c r="F613" s="198">
        <v>0</v>
      </c>
      <c r="G613" s="20"/>
      <c r="H613" s="20"/>
      <c r="I613" s="120"/>
      <c r="J613" s="20"/>
      <c r="K613" s="20"/>
      <c r="L613" s="20"/>
      <c r="M613" s="20"/>
      <c r="N613" s="119"/>
      <c r="O613" s="20"/>
      <c r="P613" s="20"/>
      <c r="Q613" s="120"/>
      <c r="R613" s="201"/>
      <c r="S613" s="119"/>
      <c r="T613" s="20"/>
      <c r="U613" s="121"/>
    </row>
    <row r="614" spans="1:21" x14ac:dyDescent="0.2">
      <c r="A614" s="11">
        <f t="shared" si="1163"/>
        <v>0</v>
      </c>
      <c r="B614" s="11" t="str">
        <f t="shared" si="1164"/>
        <v>Anaesthetics3</v>
      </c>
      <c r="C614" s="402" t="str">
        <f t="shared" si="1217"/>
        <v>Anaesthetics</v>
      </c>
      <c r="D614" s="84">
        <v>3</v>
      </c>
      <c r="E614" s="21" t="s">
        <v>118</v>
      </c>
      <c r="F614" s="198">
        <v>0</v>
      </c>
      <c r="G614" s="20"/>
      <c r="H614" s="20"/>
      <c r="I614" s="120"/>
      <c r="J614" s="20"/>
      <c r="K614" s="20"/>
      <c r="L614" s="20"/>
      <c r="M614" s="20"/>
      <c r="N614" s="119"/>
      <c r="O614" s="20"/>
      <c r="P614" s="20"/>
      <c r="Q614" s="120"/>
      <c r="R614" s="201"/>
      <c r="S614" s="119"/>
      <c r="T614" s="20"/>
      <c r="U614" s="121"/>
    </row>
    <row r="615" spans="1:21" x14ac:dyDescent="0.2">
      <c r="A615" s="11">
        <f t="shared" si="1163"/>
        <v>0</v>
      </c>
      <c r="B615" s="11" t="str">
        <f t="shared" si="1164"/>
        <v xml:space="preserve">Anaesthetics </v>
      </c>
      <c r="C615" s="402" t="str">
        <f t="shared" si="1217"/>
        <v>Anaesthetics</v>
      </c>
      <c r="D615" s="88" t="s">
        <v>100</v>
      </c>
      <c r="E615" s="34"/>
      <c r="F615" s="119"/>
      <c r="G615" s="20"/>
      <c r="H615" s="20"/>
      <c r="I615" s="120"/>
      <c r="J615" s="52"/>
      <c r="K615" s="52"/>
      <c r="L615" s="52"/>
      <c r="M615" s="52"/>
      <c r="N615" s="130"/>
      <c r="O615" s="52"/>
      <c r="P615" s="52"/>
      <c r="Q615" s="131"/>
      <c r="R615" s="201"/>
      <c r="S615" s="119"/>
      <c r="T615" s="20"/>
      <c r="U615" s="121"/>
    </row>
    <row r="616" spans="1:21" x14ac:dyDescent="0.2">
      <c r="A616" s="11">
        <f t="shared" si="1163"/>
        <v>0</v>
      </c>
      <c r="B616" s="11" t="str">
        <f t="shared" si="1164"/>
        <v xml:space="preserve">Anaesthetics </v>
      </c>
      <c r="C616" s="402" t="str">
        <f t="shared" si="1217"/>
        <v>Anaesthetics</v>
      </c>
      <c r="D616" s="84" t="s">
        <v>100</v>
      </c>
      <c r="E616" s="21" t="s">
        <v>36</v>
      </c>
      <c r="F616" s="23"/>
      <c r="G616" s="24"/>
      <c r="H616" s="24"/>
      <c r="I616" s="25"/>
      <c r="J616" s="24"/>
      <c r="K616" s="24"/>
      <c r="L616" s="24"/>
      <c r="M616" s="24"/>
      <c r="N616" s="23"/>
      <c r="O616" s="24"/>
      <c r="P616" s="24"/>
      <c r="Q616" s="25"/>
      <c r="R616" s="201"/>
      <c r="S616" s="23"/>
      <c r="T616" s="24"/>
      <c r="U616" s="107"/>
    </row>
    <row r="617" spans="1:21" x14ac:dyDescent="0.2">
      <c r="A617" s="11">
        <f t="shared" si="1163"/>
        <v>0</v>
      </c>
      <c r="B617" s="11" t="str">
        <f t="shared" si="1164"/>
        <v>Anaesthetics4</v>
      </c>
      <c r="C617" s="402" t="str">
        <f t="shared" si="1217"/>
        <v>Anaesthetics</v>
      </c>
      <c r="D617" s="86">
        <v>4</v>
      </c>
      <c r="E617" s="26" t="s">
        <v>15</v>
      </c>
      <c r="F617" s="27"/>
      <c r="G617" s="28"/>
      <c r="H617" s="28"/>
      <c r="I617" s="29"/>
      <c r="J617" s="365"/>
      <c r="K617" s="28"/>
      <c r="L617" s="28"/>
      <c r="M617" s="385"/>
      <c r="N617" s="27"/>
      <c r="O617" s="28"/>
      <c r="P617" s="28"/>
      <c r="Q617" s="29"/>
      <c r="R617" s="201"/>
      <c r="S617" s="181">
        <f>SUM(F617:I617)</f>
        <v>0</v>
      </c>
      <c r="T617" s="182">
        <f>SUM(J617:M617)</f>
        <v>0</v>
      </c>
      <c r="U617" s="183">
        <f>SUM(N617:Q617)</f>
        <v>0</v>
      </c>
    </row>
    <row r="618" spans="1:21" x14ac:dyDescent="0.2">
      <c r="A618" s="11">
        <f t="shared" si="1163"/>
        <v>0</v>
      </c>
      <c r="B618" s="11" t="str">
        <f t="shared" si="1164"/>
        <v>Anaesthetics5</v>
      </c>
      <c r="C618" s="402" t="str">
        <f t="shared" si="1217"/>
        <v>Anaesthetics</v>
      </c>
      <c r="D618" s="87">
        <v>5</v>
      </c>
      <c r="E618" s="30" t="s">
        <v>14</v>
      </c>
      <c r="F618" s="31"/>
      <c r="G618" s="32"/>
      <c r="H618" s="32"/>
      <c r="I618" s="33"/>
      <c r="J618" s="366"/>
      <c r="K618" s="32"/>
      <c r="L618" s="32"/>
      <c r="M618" s="386"/>
      <c r="N618" s="31"/>
      <c r="O618" s="32"/>
      <c r="P618" s="32"/>
      <c r="Q618" s="33"/>
      <c r="R618" s="201"/>
      <c r="S618" s="166">
        <f t="shared" ref="S618" si="1218">SUM(F618:I618)</f>
        <v>0</v>
      </c>
      <c r="T618" s="167">
        <f t="shared" ref="T618" si="1219">SUM(J618:M618)</f>
        <v>0</v>
      </c>
      <c r="U618" s="168">
        <f t="shared" ref="U618" si="1220">SUM(N618:Q618)</f>
        <v>0</v>
      </c>
    </row>
    <row r="619" spans="1:21" x14ac:dyDescent="0.2">
      <c r="A619" s="11">
        <f t="shared" si="1163"/>
        <v>0</v>
      </c>
      <c r="B619" s="11" t="str">
        <f t="shared" si="1164"/>
        <v>Anaesthetics6</v>
      </c>
      <c r="C619" s="402" t="str">
        <f t="shared" si="1217"/>
        <v>Anaesthetics</v>
      </c>
      <c r="D619" s="84">
        <v>6</v>
      </c>
      <c r="E619" s="21" t="s">
        <v>18</v>
      </c>
      <c r="F619" s="62">
        <f>F617-F618</f>
        <v>0</v>
      </c>
      <c r="G619" s="63">
        <f t="shared" ref="G619" si="1221">G617-G618</f>
        <v>0</v>
      </c>
      <c r="H619" s="63">
        <f t="shared" ref="H619" si="1222">H617-H618</f>
        <v>0</v>
      </c>
      <c r="I619" s="64">
        <f t="shared" ref="I619" si="1223">I617-I618</f>
        <v>0</v>
      </c>
      <c r="J619" s="361">
        <f t="shared" ref="J619" si="1224">J617-J618</f>
        <v>0</v>
      </c>
      <c r="K619" s="63">
        <f t="shared" ref="K619" si="1225">K617-K618</f>
        <v>0</v>
      </c>
      <c r="L619" s="63">
        <f t="shared" ref="L619" si="1226">L617-L618</f>
        <v>0</v>
      </c>
      <c r="M619" s="381">
        <f t="shared" ref="M619" si="1227">M617-M618</f>
        <v>0</v>
      </c>
      <c r="N619" s="62">
        <f t="shared" ref="N619" si="1228">N617-N618</f>
        <v>0</v>
      </c>
      <c r="O619" s="63">
        <f t="shared" ref="O619" si="1229">O617-O618</f>
        <v>0</v>
      </c>
      <c r="P619" s="63">
        <f t="shared" ref="P619" si="1230">P617-P618</f>
        <v>0</v>
      </c>
      <c r="Q619" s="64">
        <f t="shared" ref="Q619" si="1231">Q617-Q618</f>
        <v>0</v>
      </c>
      <c r="R619" s="203"/>
      <c r="S619" s="395">
        <f t="shared" ref="S619" si="1232">S617-S618</f>
        <v>0</v>
      </c>
      <c r="T619" s="351">
        <f t="shared" ref="T619" si="1233">T617-T618</f>
        <v>0</v>
      </c>
      <c r="U619" s="396">
        <f t="shared" ref="U619" si="1234">U617-U618</f>
        <v>0</v>
      </c>
    </row>
    <row r="620" spans="1:21" x14ac:dyDescent="0.2">
      <c r="A620" s="11">
        <f t="shared" si="1163"/>
        <v>0</v>
      </c>
      <c r="B620" s="11" t="str">
        <f t="shared" si="1164"/>
        <v xml:space="preserve">Anaesthetics </v>
      </c>
      <c r="C620" s="402" t="str">
        <f t="shared" si="1217"/>
        <v>Anaesthetics</v>
      </c>
      <c r="D620" s="88" t="s">
        <v>100</v>
      </c>
      <c r="E620" s="34"/>
      <c r="F620" s="35"/>
      <c r="G620" s="36"/>
      <c r="H620" s="36"/>
      <c r="I620" s="37"/>
      <c r="J620" s="39"/>
      <c r="K620" s="39"/>
      <c r="L620" s="39"/>
      <c r="M620" s="39"/>
      <c r="N620" s="38"/>
      <c r="O620" s="39"/>
      <c r="P620" s="39"/>
      <c r="Q620" s="40"/>
      <c r="R620" s="201"/>
      <c r="S620" s="38"/>
      <c r="T620" s="39"/>
      <c r="U620" s="108"/>
    </row>
    <row r="621" spans="1:21" x14ac:dyDescent="0.2">
      <c r="A621" s="11">
        <f t="shared" si="1163"/>
        <v>0</v>
      </c>
      <c r="B621" s="11" t="str">
        <f t="shared" si="1164"/>
        <v xml:space="preserve">Anaesthetics </v>
      </c>
      <c r="C621" s="402" t="str">
        <f t="shared" si="1217"/>
        <v>Anaesthetics</v>
      </c>
      <c r="D621" s="84" t="s">
        <v>100</v>
      </c>
      <c r="E621" s="21" t="s">
        <v>32</v>
      </c>
      <c r="F621" s="23"/>
      <c r="G621" s="24"/>
      <c r="H621" s="24"/>
      <c r="I621" s="25"/>
      <c r="J621" s="24"/>
      <c r="K621" s="24"/>
      <c r="L621" s="24"/>
      <c r="M621" s="24"/>
      <c r="N621" s="23"/>
      <c r="O621" s="24"/>
      <c r="P621" s="24"/>
      <c r="Q621" s="25"/>
      <c r="R621" s="201"/>
      <c r="S621" s="23"/>
      <c r="T621" s="24"/>
      <c r="U621" s="107"/>
    </row>
    <row r="622" spans="1:21" x14ac:dyDescent="0.2">
      <c r="A622" s="11">
        <f t="shared" si="1163"/>
        <v>0</v>
      </c>
      <c r="B622" s="11" t="str">
        <f t="shared" si="1164"/>
        <v>Anaesthetics7</v>
      </c>
      <c r="C622" s="402" t="str">
        <f t="shared" si="1217"/>
        <v>Anaesthetics</v>
      </c>
      <c r="D622" s="86">
        <v>7</v>
      </c>
      <c r="E622" s="26" t="s">
        <v>49</v>
      </c>
      <c r="F622" s="27"/>
      <c r="G622" s="28"/>
      <c r="H622" s="28"/>
      <c r="I622" s="29"/>
      <c r="J622" s="365"/>
      <c r="K622" s="28"/>
      <c r="L622" s="28"/>
      <c r="M622" s="385"/>
      <c r="N622" s="27"/>
      <c r="O622" s="28"/>
      <c r="P622" s="28"/>
      <c r="Q622" s="29"/>
      <c r="R622" s="206"/>
      <c r="S622" s="156">
        <f>SUM(F622:I622)</f>
        <v>0</v>
      </c>
      <c r="T622" s="157">
        <f>SUM(J622:M622)</f>
        <v>0</v>
      </c>
      <c r="U622" s="160">
        <f>SUM(N622:Q622)</f>
        <v>0</v>
      </c>
    </row>
    <row r="623" spans="1:21" x14ac:dyDescent="0.2">
      <c r="A623" s="11">
        <f t="shared" si="1163"/>
        <v>0</v>
      </c>
      <c r="B623" s="11" t="str">
        <f t="shared" si="1164"/>
        <v>Anaesthetics8</v>
      </c>
      <c r="C623" s="402" t="str">
        <f t="shared" si="1217"/>
        <v>Anaesthetics</v>
      </c>
      <c r="D623" s="86">
        <v>8</v>
      </c>
      <c r="E623" s="30" t="s">
        <v>56</v>
      </c>
      <c r="F623" s="31"/>
      <c r="G623" s="32"/>
      <c r="H623" s="32"/>
      <c r="I623" s="33"/>
      <c r="J623" s="366"/>
      <c r="K623" s="32"/>
      <c r="L623" s="32"/>
      <c r="M623" s="386"/>
      <c r="N623" s="31"/>
      <c r="O623" s="32"/>
      <c r="P623" s="32"/>
      <c r="Q623" s="33"/>
      <c r="R623" s="206"/>
      <c r="S623" s="162">
        <f t="shared" ref="S623:S624" si="1235">SUM(F623:I623)</f>
        <v>0</v>
      </c>
      <c r="T623" s="163">
        <f t="shared" ref="T623:T624" si="1236">SUM(J623:M623)</f>
        <v>0</v>
      </c>
      <c r="U623" s="165">
        <f t="shared" ref="U623:U624" si="1237">SUM(N623:Q623)</f>
        <v>0</v>
      </c>
    </row>
    <row r="624" spans="1:21" x14ac:dyDescent="0.2">
      <c r="A624" s="11">
        <f t="shared" si="1163"/>
        <v>0</v>
      </c>
      <c r="B624" s="11" t="str">
        <f t="shared" si="1164"/>
        <v>Anaesthetics9</v>
      </c>
      <c r="C624" s="402" t="str">
        <f t="shared" si="1217"/>
        <v>Anaesthetics</v>
      </c>
      <c r="D624" s="84">
        <v>9</v>
      </c>
      <c r="E624" s="21" t="s">
        <v>35</v>
      </c>
      <c r="F624" s="62">
        <f t="shared" ref="F624:Q624" si="1238">SUM(F622:F623)</f>
        <v>0</v>
      </c>
      <c r="G624" s="63">
        <f t="shared" si="1238"/>
        <v>0</v>
      </c>
      <c r="H624" s="63">
        <f t="shared" si="1238"/>
        <v>0</v>
      </c>
      <c r="I624" s="64">
        <f t="shared" si="1238"/>
        <v>0</v>
      </c>
      <c r="J624" s="361">
        <f t="shared" si="1238"/>
        <v>0</v>
      </c>
      <c r="K624" s="63">
        <f t="shared" si="1238"/>
        <v>0</v>
      </c>
      <c r="L624" s="63">
        <f t="shared" si="1238"/>
        <v>0</v>
      </c>
      <c r="M624" s="381">
        <f t="shared" si="1238"/>
        <v>0</v>
      </c>
      <c r="N624" s="62">
        <f t="shared" si="1238"/>
        <v>0</v>
      </c>
      <c r="O624" s="63">
        <f t="shared" si="1238"/>
        <v>0</v>
      </c>
      <c r="P624" s="63">
        <f t="shared" si="1238"/>
        <v>0</v>
      </c>
      <c r="Q624" s="64">
        <f t="shared" si="1238"/>
        <v>0</v>
      </c>
      <c r="R624" s="203"/>
      <c r="S624" s="62">
        <f t="shared" si="1235"/>
        <v>0</v>
      </c>
      <c r="T624" s="63">
        <f t="shared" si="1236"/>
        <v>0</v>
      </c>
      <c r="U624" s="103">
        <f t="shared" si="1237"/>
        <v>0</v>
      </c>
    </row>
    <row r="625" spans="1:21" x14ac:dyDescent="0.2">
      <c r="A625" s="11">
        <f t="shared" si="1163"/>
        <v>0</v>
      </c>
      <c r="B625" s="11" t="str">
        <f t="shared" si="1164"/>
        <v xml:space="preserve">Anaesthetics </v>
      </c>
      <c r="C625" s="402" t="str">
        <f t="shared" si="1217"/>
        <v>Anaesthetics</v>
      </c>
      <c r="D625" s="89" t="s">
        <v>100</v>
      </c>
      <c r="E625" s="43"/>
      <c r="F625" s="38"/>
      <c r="G625" s="39"/>
      <c r="H625" s="39"/>
      <c r="I625" s="40"/>
      <c r="J625" s="39"/>
      <c r="K625" s="39"/>
      <c r="L625" s="39"/>
      <c r="M625" s="39"/>
      <c r="N625" s="38"/>
      <c r="O625" s="39"/>
      <c r="P625" s="39"/>
      <c r="Q625" s="40"/>
      <c r="R625" s="206"/>
      <c r="S625" s="38"/>
      <c r="T625" s="39"/>
      <c r="U625" s="108"/>
    </row>
    <row r="626" spans="1:21" x14ac:dyDescent="0.2">
      <c r="A626" s="11">
        <f t="shared" si="1163"/>
        <v>0</v>
      </c>
      <c r="B626" s="11" t="str">
        <f t="shared" si="1164"/>
        <v xml:space="preserve">Anaesthetics </v>
      </c>
      <c r="C626" s="402" t="str">
        <f t="shared" si="1217"/>
        <v>Anaesthetics</v>
      </c>
      <c r="D626" s="84" t="s">
        <v>100</v>
      </c>
      <c r="E626" s="21" t="s">
        <v>27</v>
      </c>
      <c r="F626" s="23"/>
      <c r="G626" s="24"/>
      <c r="H626" s="24"/>
      <c r="I626" s="25"/>
      <c r="J626" s="24"/>
      <c r="K626" s="24"/>
      <c r="L626" s="24"/>
      <c r="M626" s="24"/>
      <c r="N626" s="23"/>
      <c r="O626" s="24"/>
      <c r="P626" s="24"/>
      <c r="Q626" s="25"/>
      <c r="R626" s="206"/>
      <c r="S626" s="23"/>
      <c r="T626" s="24"/>
      <c r="U626" s="107"/>
    </row>
    <row r="627" spans="1:21" x14ac:dyDescent="0.2">
      <c r="A627" s="11">
        <f t="shared" si="1163"/>
        <v>0</v>
      </c>
      <c r="B627" s="11" t="str">
        <f t="shared" si="1164"/>
        <v>Anaesthetics10</v>
      </c>
      <c r="C627" s="402" t="str">
        <f t="shared" si="1217"/>
        <v>Anaesthetics</v>
      </c>
      <c r="D627" s="154">
        <v>10</v>
      </c>
      <c r="E627" s="155" t="s">
        <v>133</v>
      </c>
      <c r="F627" s="156">
        <f>F619-F622</f>
        <v>0</v>
      </c>
      <c r="G627" s="157">
        <f t="shared" ref="G627:Q627" si="1239">G619-G622</f>
        <v>0</v>
      </c>
      <c r="H627" s="157">
        <f t="shared" si="1239"/>
        <v>0</v>
      </c>
      <c r="I627" s="158">
        <f t="shared" si="1239"/>
        <v>0</v>
      </c>
      <c r="J627" s="352">
        <f t="shared" si="1239"/>
        <v>0</v>
      </c>
      <c r="K627" s="157">
        <f t="shared" si="1239"/>
        <v>0</v>
      </c>
      <c r="L627" s="157">
        <f t="shared" si="1239"/>
        <v>0</v>
      </c>
      <c r="M627" s="380">
        <f t="shared" si="1239"/>
        <v>0</v>
      </c>
      <c r="N627" s="156">
        <f t="shared" si="1239"/>
        <v>0</v>
      </c>
      <c r="O627" s="157">
        <f t="shared" si="1239"/>
        <v>0</v>
      </c>
      <c r="P627" s="157">
        <f t="shared" si="1239"/>
        <v>0</v>
      </c>
      <c r="Q627" s="158">
        <f t="shared" si="1239"/>
        <v>0</v>
      </c>
      <c r="R627" s="204"/>
      <c r="S627" s="353">
        <f t="shared" ref="S627:U627" si="1240">S619-S622</f>
        <v>0</v>
      </c>
      <c r="T627" s="352">
        <f t="shared" si="1240"/>
        <v>0</v>
      </c>
      <c r="U627" s="160">
        <f t="shared" si="1240"/>
        <v>0</v>
      </c>
    </row>
    <row r="628" spans="1:21" x14ac:dyDescent="0.2">
      <c r="A628" s="11">
        <f t="shared" si="1163"/>
        <v>0</v>
      </c>
      <c r="B628" s="11" t="str">
        <f t="shared" si="1164"/>
        <v>Anaesthetics11</v>
      </c>
      <c r="C628" s="402" t="str">
        <f t="shared" si="1217"/>
        <v>Anaesthetics</v>
      </c>
      <c r="D628" s="154">
        <v>11</v>
      </c>
      <c r="E628" s="155" t="s">
        <v>134</v>
      </c>
      <c r="F628" s="162">
        <f t="shared" ref="F628:U628" si="1241">F619-F624</f>
        <v>0</v>
      </c>
      <c r="G628" s="163">
        <f t="shared" si="1241"/>
        <v>0</v>
      </c>
      <c r="H628" s="163">
        <f t="shared" si="1241"/>
        <v>0</v>
      </c>
      <c r="I628" s="164">
        <f t="shared" si="1241"/>
        <v>0</v>
      </c>
      <c r="J628" s="362">
        <f t="shared" si="1241"/>
        <v>0</v>
      </c>
      <c r="K628" s="163">
        <f t="shared" si="1241"/>
        <v>0</v>
      </c>
      <c r="L628" s="163">
        <f t="shared" si="1241"/>
        <v>0</v>
      </c>
      <c r="M628" s="382">
        <f t="shared" si="1241"/>
        <v>0</v>
      </c>
      <c r="N628" s="162">
        <f t="shared" si="1241"/>
        <v>0</v>
      </c>
      <c r="O628" s="163">
        <f t="shared" si="1241"/>
        <v>0</v>
      </c>
      <c r="P628" s="163">
        <f t="shared" si="1241"/>
        <v>0</v>
      </c>
      <c r="Q628" s="164">
        <f t="shared" si="1241"/>
        <v>0</v>
      </c>
      <c r="R628" s="204">
        <f t="shared" si="1241"/>
        <v>0</v>
      </c>
      <c r="S628" s="156">
        <f t="shared" si="1241"/>
        <v>0</v>
      </c>
      <c r="T628" s="163">
        <f t="shared" si="1241"/>
        <v>0</v>
      </c>
      <c r="U628" s="165">
        <f t="shared" si="1241"/>
        <v>0</v>
      </c>
    </row>
    <row r="629" spans="1:21" x14ac:dyDescent="0.2">
      <c r="A629" s="11">
        <f t="shared" si="1163"/>
        <v>0</v>
      </c>
      <c r="B629" s="11" t="str">
        <f t="shared" si="1164"/>
        <v>Anaesthetics12</v>
      </c>
      <c r="C629" s="402" t="str">
        <f t="shared" si="1217"/>
        <v>Anaesthetics</v>
      </c>
      <c r="D629" s="154">
        <v>12</v>
      </c>
      <c r="E629" s="161" t="s">
        <v>30</v>
      </c>
      <c r="F629" s="173">
        <f>F614+F628</f>
        <v>0</v>
      </c>
      <c r="G629" s="167">
        <f>F629+G628</f>
        <v>0</v>
      </c>
      <c r="H629" s="167">
        <f t="shared" ref="H629" si="1242">G629+H628</f>
        <v>0</v>
      </c>
      <c r="I629" s="169">
        <f t="shared" ref="I629" si="1243">H629+I628</f>
        <v>0</v>
      </c>
      <c r="J629" s="363">
        <f t="shared" ref="J629" si="1244">I629+J628</f>
        <v>0</v>
      </c>
      <c r="K629" s="167">
        <f t="shared" ref="K629" si="1245">J629+K628</f>
        <v>0</v>
      </c>
      <c r="L629" s="167">
        <f t="shared" ref="L629" si="1246">K629+L628</f>
        <v>0</v>
      </c>
      <c r="M629" s="383">
        <f t="shared" ref="M629" si="1247">L629+M628</f>
        <v>0</v>
      </c>
      <c r="N629" s="166">
        <f t="shared" ref="N629" si="1248">M629+N628</f>
        <v>0</v>
      </c>
      <c r="O629" s="167">
        <f t="shared" ref="O629" si="1249">N629+O628</f>
        <v>0</v>
      </c>
      <c r="P629" s="167">
        <f t="shared" ref="P629" si="1250">O629+P628</f>
        <v>0</v>
      </c>
      <c r="Q629" s="169">
        <f t="shared" ref="Q629" si="1251">P629+Q628</f>
        <v>0</v>
      </c>
      <c r="R629" s="204"/>
      <c r="S629" s="166">
        <f>I629</f>
        <v>0</v>
      </c>
      <c r="T629" s="167">
        <f>M629</f>
        <v>0</v>
      </c>
      <c r="U629" s="168">
        <f>Q629</f>
        <v>0</v>
      </c>
    </row>
    <row r="630" spans="1:21" x14ac:dyDescent="0.2">
      <c r="A630" s="11">
        <f t="shared" si="1163"/>
        <v>0</v>
      </c>
      <c r="B630" s="11" t="str">
        <f t="shared" si="1164"/>
        <v>Anaesthetics13</v>
      </c>
      <c r="C630" s="402" t="str">
        <f t="shared" si="1217"/>
        <v>Anaesthetics</v>
      </c>
      <c r="D630" s="154">
        <v>13</v>
      </c>
      <c r="E630" s="155" t="s">
        <v>28</v>
      </c>
      <c r="F630" s="166" t="e">
        <f>F629/(F624/13)</f>
        <v>#DIV/0!</v>
      </c>
      <c r="G630" s="167" t="e">
        <f t="shared" ref="G630" si="1252">G629/(G624/13)</f>
        <v>#DIV/0!</v>
      </c>
      <c r="H630" s="167" t="e">
        <f t="shared" ref="H630" si="1253">H629/(H624/13)</f>
        <v>#DIV/0!</v>
      </c>
      <c r="I630" s="169" t="e">
        <f t="shared" ref="I630" si="1254">I629/(I624/13)</f>
        <v>#DIV/0!</v>
      </c>
      <c r="J630" s="363" t="e">
        <f t="shared" ref="J630" si="1255">J629/(J624/13)</f>
        <v>#DIV/0!</v>
      </c>
      <c r="K630" s="167" t="e">
        <f t="shared" ref="K630" si="1256">K629/(K624/13)</f>
        <v>#DIV/0!</v>
      </c>
      <c r="L630" s="167" t="e">
        <f t="shared" ref="L630" si="1257">L629/(L624/13)</f>
        <v>#DIV/0!</v>
      </c>
      <c r="M630" s="383" t="e">
        <f t="shared" ref="M630" si="1258">M629/(M624/13)</f>
        <v>#DIV/0!</v>
      </c>
      <c r="N630" s="166" t="e">
        <f t="shared" ref="N630" si="1259">N629/(N624/13)</f>
        <v>#DIV/0!</v>
      </c>
      <c r="O630" s="167" t="e">
        <f t="shared" ref="O630" si="1260">O629/(O624/13)</f>
        <v>#DIV/0!</v>
      </c>
      <c r="P630" s="167" t="e">
        <f t="shared" ref="P630" si="1261">P629/(P624/13)</f>
        <v>#DIV/0!</v>
      </c>
      <c r="Q630" s="169" t="e">
        <f t="shared" ref="Q630" si="1262">Q629/(Q624/13)</f>
        <v>#DIV/0!</v>
      </c>
      <c r="R630" s="204"/>
      <c r="S630" s="166" t="e">
        <f t="shared" ref="S630" si="1263">I630</f>
        <v>#DIV/0!</v>
      </c>
      <c r="T630" s="167" t="e">
        <f t="shared" ref="T630" si="1264">M630</f>
        <v>#DIV/0!</v>
      </c>
      <c r="U630" s="168" t="e">
        <f t="shared" ref="U630" si="1265">Q630</f>
        <v>#DIV/0!</v>
      </c>
    </row>
    <row r="631" spans="1:21" x14ac:dyDescent="0.2">
      <c r="A631" s="11">
        <f t="shared" si="1163"/>
        <v>0</v>
      </c>
      <c r="B631" s="11" t="str">
        <f t="shared" si="1164"/>
        <v>Anaesthetics14</v>
      </c>
      <c r="C631" s="402" t="str">
        <f t="shared" si="1217"/>
        <v>Anaesthetics</v>
      </c>
      <c r="D631" s="86">
        <v>14</v>
      </c>
      <c r="E631" s="45" t="s">
        <v>33</v>
      </c>
      <c r="F631" s="48"/>
      <c r="G631" s="46"/>
      <c r="H631" s="46"/>
      <c r="I631" s="47"/>
      <c r="J631" s="367"/>
      <c r="K631" s="46"/>
      <c r="L631" s="46"/>
      <c r="M631" s="387"/>
      <c r="N631" s="48"/>
      <c r="O631" s="46"/>
      <c r="P631" s="46"/>
      <c r="Q631" s="47"/>
      <c r="R631" s="206"/>
      <c r="S631" s="166">
        <f>I631</f>
        <v>0</v>
      </c>
      <c r="T631" s="167">
        <f>M631</f>
        <v>0</v>
      </c>
      <c r="U631" s="168">
        <f>Q631</f>
        <v>0</v>
      </c>
    </row>
    <row r="632" spans="1:21" x14ac:dyDescent="0.2">
      <c r="A632" s="11">
        <f t="shared" si="1163"/>
        <v>0</v>
      </c>
      <c r="B632" s="11" t="str">
        <f t="shared" si="1164"/>
        <v>Anaesthetics15</v>
      </c>
      <c r="C632" s="402" t="str">
        <f t="shared" si="1217"/>
        <v>Anaesthetics</v>
      </c>
      <c r="D632" s="154">
        <v>15</v>
      </c>
      <c r="E632" s="155" t="s">
        <v>275</v>
      </c>
      <c r="F632" s="373" t="e">
        <f>VLOOKUP(CONCATENATE($A632,$C632),'[1]NOP Board spclty milstns MNTH'!$D$2:$AJ$386,F$9,FALSE)</f>
        <v>#N/A</v>
      </c>
      <c r="G632" s="346" t="e">
        <f>VLOOKUP(CONCATENATE($A632,$C632),'[1]NOP Board spclty milstns MNTH'!$D$2:$AJ$386,G$9,FALSE)</f>
        <v>#N/A</v>
      </c>
      <c r="H632" s="347" t="e">
        <f>VLOOKUP(CONCATENATE($A632,$C632),'[1]NOP Board spclty milstns MNTH'!$D$2:$AJ$386,H$9,FALSE)</f>
        <v>#N/A</v>
      </c>
      <c r="I632" s="374" t="e">
        <f>VLOOKUP(CONCATENATE($A632,$C632),'[1]NOP Board spclty milstns MNTH'!$D$2:$AJ$386,I$9,FALSE)</f>
        <v>#N/A</v>
      </c>
      <c r="J632" s="348" t="e">
        <f>VLOOKUP(CONCATENATE($A632,$C632),'[1]NOP Board spclty milstns MNTH'!$D$2:$AJ$386,J$9,FALSE)</f>
        <v>#N/A</v>
      </c>
      <c r="K632" s="349" t="e">
        <f>VLOOKUP(CONCATENATE($A632,$C632),'[1]NOP Board spclty milstns MNTH'!$D$2:$AJ$386,K$9,FALSE)</f>
        <v>#N/A</v>
      </c>
      <c r="L632" s="346" t="e">
        <f>VLOOKUP(CONCATENATE($A632,$C632),'[1]NOP Board spclty milstns MNTH'!$D$2:$AJ$386,L$9,FALSE)</f>
        <v>#N/A</v>
      </c>
      <c r="M632" s="348" t="e">
        <f>VLOOKUP(CONCATENATE($A632,$C632),'[1]NOP Board spclty milstns MNTH'!$D$2:$AJ$386,M$9,FALSE)</f>
        <v>#N/A</v>
      </c>
      <c r="N632" s="405" t="s">
        <v>16</v>
      </c>
      <c r="O632" s="406" t="s">
        <v>16</v>
      </c>
      <c r="P632" s="407" t="s">
        <v>16</v>
      </c>
      <c r="Q632" s="408" t="s">
        <v>16</v>
      </c>
      <c r="R632" s="206"/>
      <c r="S632" s="166" t="e">
        <f>I632</f>
        <v>#N/A</v>
      </c>
      <c r="T632" s="167" t="e">
        <f>M632</f>
        <v>#N/A</v>
      </c>
      <c r="U632" s="168" t="str">
        <f>Q632</f>
        <v>-</v>
      </c>
    </row>
    <row r="633" spans="1:21" x14ac:dyDescent="0.2">
      <c r="A633" s="11">
        <f t="shared" si="1163"/>
        <v>0</v>
      </c>
      <c r="B633" s="11" t="str">
        <f t="shared" si="1164"/>
        <v>Anaesthetics16</v>
      </c>
      <c r="C633" s="402" t="str">
        <f t="shared" si="1217"/>
        <v>Anaesthetics</v>
      </c>
      <c r="D633" s="85">
        <v>16</v>
      </c>
      <c r="E633" s="14" t="s">
        <v>34</v>
      </c>
      <c r="F633" s="376"/>
      <c r="G633" s="350"/>
      <c r="H633" s="350"/>
      <c r="I633" s="377"/>
      <c r="J633" s="368"/>
      <c r="K633" s="350"/>
      <c r="L633" s="350"/>
      <c r="M633" s="388"/>
      <c r="N633" s="376"/>
      <c r="O633" s="350"/>
      <c r="P633" s="350"/>
      <c r="Q633" s="377"/>
      <c r="R633" s="206"/>
      <c r="S633" s="162"/>
      <c r="T633" s="163"/>
      <c r="U633" s="165"/>
    </row>
    <row r="634" spans="1:21" x14ac:dyDescent="0.2">
      <c r="A634" s="11">
        <f t="shared" si="1163"/>
        <v>0</v>
      </c>
      <c r="B634" s="11" t="str">
        <f t="shared" si="1164"/>
        <v xml:space="preserve">Anaesthetics </v>
      </c>
      <c r="C634" s="402" t="str">
        <f t="shared" si="1217"/>
        <v>Anaesthetics</v>
      </c>
      <c r="D634" s="84" t="s">
        <v>100</v>
      </c>
      <c r="E634" s="21" t="s">
        <v>57</v>
      </c>
      <c r="F634" s="23"/>
      <c r="G634" s="24"/>
      <c r="H634" s="24"/>
      <c r="I634" s="25"/>
      <c r="J634" s="24"/>
      <c r="K634" s="24"/>
      <c r="L634" s="24"/>
      <c r="M634" s="24"/>
      <c r="N634" s="23"/>
      <c r="O634" s="24"/>
      <c r="P634" s="24"/>
      <c r="Q634" s="25"/>
      <c r="R634" s="201"/>
      <c r="S634" s="23"/>
      <c r="T634" s="24"/>
      <c r="U634" s="107"/>
    </row>
    <row r="635" spans="1:21" x14ac:dyDescent="0.2">
      <c r="A635" s="11">
        <f t="shared" si="1163"/>
        <v>0</v>
      </c>
      <c r="B635" s="11" t="str">
        <f t="shared" si="1164"/>
        <v>Anaesthetics17</v>
      </c>
      <c r="C635" s="402" t="str">
        <f t="shared" si="1217"/>
        <v>Anaesthetics</v>
      </c>
      <c r="D635" s="345">
        <v>17</v>
      </c>
      <c r="E635" s="44" t="s">
        <v>29</v>
      </c>
      <c r="F635" s="49">
        <v>0</v>
      </c>
      <c r="G635" s="50">
        <v>0</v>
      </c>
      <c r="H635" s="50">
        <v>0</v>
      </c>
      <c r="I635" s="51">
        <v>0</v>
      </c>
      <c r="J635" s="369">
        <v>0</v>
      </c>
      <c r="K635" s="50">
        <v>0</v>
      </c>
      <c r="L635" s="50">
        <v>0</v>
      </c>
      <c r="M635" s="389">
        <v>0</v>
      </c>
      <c r="N635" s="49">
        <v>0</v>
      </c>
      <c r="O635" s="50">
        <v>0</v>
      </c>
      <c r="P635" s="50">
        <v>0</v>
      </c>
      <c r="Q635" s="51">
        <v>0</v>
      </c>
      <c r="R635" s="201"/>
      <c r="S635" s="27"/>
      <c r="T635" s="28"/>
      <c r="U635" s="116"/>
    </row>
    <row r="636" spans="1:21" ht="13.5" thickBot="1" x14ac:dyDescent="0.25">
      <c r="A636" s="11">
        <f t="shared" si="1163"/>
        <v>0</v>
      </c>
      <c r="B636" s="11" t="str">
        <f t="shared" si="1164"/>
        <v>Anaesthetics18</v>
      </c>
      <c r="C636" s="403" t="str">
        <f t="shared" si="1217"/>
        <v>Anaesthetics</v>
      </c>
      <c r="D636" s="175">
        <v>18</v>
      </c>
      <c r="E636" s="176" t="s">
        <v>37</v>
      </c>
      <c r="F636" s="177">
        <f t="shared" ref="F636:Q636" si="1266">F635*F624</f>
        <v>0</v>
      </c>
      <c r="G636" s="178">
        <f t="shared" si="1266"/>
        <v>0</v>
      </c>
      <c r="H636" s="178">
        <f t="shared" si="1266"/>
        <v>0</v>
      </c>
      <c r="I636" s="179">
        <f t="shared" si="1266"/>
        <v>0</v>
      </c>
      <c r="J636" s="370">
        <f t="shared" si="1266"/>
        <v>0</v>
      </c>
      <c r="K636" s="178">
        <f t="shared" si="1266"/>
        <v>0</v>
      </c>
      <c r="L636" s="178">
        <f t="shared" si="1266"/>
        <v>0</v>
      </c>
      <c r="M636" s="390">
        <f t="shared" si="1266"/>
        <v>0</v>
      </c>
      <c r="N636" s="177">
        <f t="shared" si="1266"/>
        <v>0</v>
      </c>
      <c r="O636" s="178">
        <f t="shared" si="1266"/>
        <v>0</v>
      </c>
      <c r="P636" s="178">
        <f t="shared" si="1266"/>
        <v>0</v>
      </c>
      <c r="Q636" s="179">
        <f t="shared" si="1266"/>
        <v>0</v>
      </c>
      <c r="R636" s="207"/>
      <c r="S636" s="177">
        <f t="shared" ref="S636" si="1267">SUM(F636:I636)</f>
        <v>0</v>
      </c>
      <c r="T636" s="178">
        <f t="shared" ref="T636" si="1268">SUM(J636:M636)</f>
        <v>0</v>
      </c>
      <c r="U636" s="180">
        <f t="shared" ref="U636" si="1269">SUM(N636:Q636)</f>
        <v>0</v>
      </c>
    </row>
    <row r="637" spans="1:21" x14ac:dyDescent="0.2">
      <c r="C637" s="142"/>
      <c r="D637" s="53" t="s">
        <v>100</v>
      </c>
      <c r="F637" s="20"/>
      <c r="G637" s="20"/>
      <c r="H637" s="20"/>
      <c r="I637" s="20"/>
      <c r="J637" s="20"/>
      <c r="K637" s="20"/>
      <c r="L637" s="20"/>
      <c r="M637" s="20"/>
      <c r="N637" s="20"/>
      <c r="O637" s="20"/>
      <c r="P637" s="20"/>
      <c r="Q637" s="20"/>
      <c r="R637" s="201"/>
      <c r="S637" s="20"/>
      <c r="T637" s="20"/>
      <c r="U637" s="20"/>
    </row>
    <row r="638" spans="1:21" x14ac:dyDescent="0.2">
      <c r="A638" s="354"/>
      <c r="B638" s="355"/>
      <c r="C638" s="356"/>
      <c r="D638" s="53" t="s">
        <v>100</v>
      </c>
    </row>
    <row r="639" spans="1:21" x14ac:dyDescent="0.2">
      <c r="A639" s="357"/>
      <c r="B639" s="358"/>
      <c r="C639" s="143"/>
      <c r="D639" s="114"/>
    </row>
    <row r="640" spans="1:21" x14ac:dyDescent="0.2">
      <c r="A640" s="357"/>
      <c r="B640" s="358"/>
      <c r="C640" s="143"/>
      <c r="D640" s="114"/>
    </row>
    <row r="641" spans="1:4" x14ac:dyDescent="0.2">
      <c r="A641" s="357"/>
      <c r="B641" s="358"/>
      <c r="C641" s="143"/>
      <c r="D641" s="114"/>
    </row>
    <row r="642" spans="1:4" x14ac:dyDescent="0.2">
      <c r="A642" s="357"/>
      <c r="B642" s="143" t="str">
        <f>CONCATENATE('2. Performance Plan TTG'!D397,'2. Performance Plan TTG'!$F$8)</f>
        <v>Neurosurgery18</v>
      </c>
      <c r="C642" s="143"/>
      <c r="D642" s="114"/>
    </row>
    <row r="643" spans="1:4" x14ac:dyDescent="0.2">
      <c r="A643" s="357"/>
      <c r="B643" s="143" t="str">
        <f>CONCATENATE('2. Performance Plan TTG'!D421,'2. Performance Plan TTG'!$F$8)</f>
        <v>Oral Surgery18</v>
      </c>
      <c r="C643" s="143"/>
      <c r="D643" s="114"/>
    </row>
    <row r="644" spans="1:4" x14ac:dyDescent="0.2">
      <c r="A644" s="357"/>
      <c r="B644" s="143" t="str">
        <f>CONCATENATE('2. Performance Plan TTG'!D445,'2. Performance Plan TTG'!$F$8)</f>
        <v>Orthodontics18</v>
      </c>
      <c r="C644" s="143"/>
      <c r="D644" s="114"/>
    </row>
    <row r="645" spans="1:4" x14ac:dyDescent="0.2">
      <c r="A645" s="357"/>
      <c r="B645" s="143" t="str">
        <f>CONCATENATE('2. Performance Plan TTG'!D469,'2. Performance Plan TTG'!$F$8)</f>
        <v>Pain Management18</v>
      </c>
      <c r="C645" s="143"/>
      <c r="D645" s="114"/>
    </row>
    <row r="646" spans="1:4" x14ac:dyDescent="0.2">
      <c r="A646" s="357"/>
      <c r="B646" s="143" t="str">
        <f>CONCATENATE('2. Performance Plan TTG'!D493,'2. Performance Plan TTG'!$F$8)</f>
        <v>Respiratory Medicine18</v>
      </c>
      <c r="C646" s="143"/>
      <c r="D646" s="114"/>
    </row>
    <row r="647" spans="1:4" x14ac:dyDescent="0.2">
      <c r="A647" s="357"/>
      <c r="B647" s="143" t="str">
        <f>CONCATENATE('2. Performance Plan TTG'!D517,'2. Performance Plan TTG'!$F$8)</f>
        <v>Restorative Dentistry18</v>
      </c>
      <c r="C647" s="143"/>
      <c r="D647" s="114"/>
    </row>
    <row r="648" spans="1:4" x14ac:dyDescent="0.2">
      <c r="A648" s="357"/>
      <c r="B648" s="143" t="str">
        <f>CONCATENATE('2. Performance Plan TTG'!D541,'2. Performance Plan TTG'!$F$8)</f>
        <v>Rheumatology18</v>
      </c>
      <c r="C648" s="143"/>
      <c r="D648" s="114"/>
    </row>
    <row r="649" spans="1:4" x14ac:dyDescent="0.2">
      <c r="A649" s="357"/>
      <c r="B649" s="143" t="str">
        <f>CONCATENATE('2. Performance Plan TTG'!D565,'2. Performance Plan TTG'!$F$8)</f>
        <v>Other Specialties18</v>
      </c>
      <c r="C649" s="143"/>
      <c r="D649" s="114"/>
    </row>
    <row r="650" spans="1:4" x14ac:dyDescent="0.2">
      <c r="A650" s="357"/>
      <c r="B650" s="358"/>
      <c r="C650" s="143"/>
      <c r="D650" s="114"/>
    </row>
    <row r="651" spans="1:4" x14ac:dyDescent="0.2">
      <c r="A651" s="357"/>
      <c r="B651" s="358"/>
      <c r="C651" s="143"/>
      <c r="D651" s="114"/>
    </row>
    <row r="652" spans="1:4" x14ac:dyDescent="0.2">
      <c r="A652" s="354"/>
      <c r="B652" s="355"/>
      <c r="C652" s="356"/>
    </row>
    <row r="653" spans="1:4" x14ac:dyDescent="0.2">
      <c r="A653" s="354"/>
      <c r="B653" s="355"/>
      <c r="C653" s="356"/>
    </row>
    <row r="654" spans="1:4" x14ac:dyDescent="0.2">
      <c r="A654" s="354"/>
      <c r="B654" s="355"/>
      <c r="C654" s="356"/>
    </row>
    <row r="655" spans="1:4" x14ac:dyDescent="0.2">
      <c r="A655" s="354"/>
      <c r="B655" s="354"/>
      <c r="C655" s="356"/>
    </row>
    <row r="656" spans="1:4" x14ac:dyDescent="0.2">
      <c r="A656" s="354"/>
      <c r="B656" s="354"/>
      <c r="C656" s="356"/>
    </row>
    <row r="657" spans="1:3" x14ac:dyDescent="0.2">
      <c r="A657" s="354"/>
      <c r="B657" s="354"/>
      <c r="C657" s="356"/>
    </row>
    <row r="658" spans="1:3" x14ac:dyDescent="0.2">
      <c r="A658" s="354"/>
      <c r="B658" s="354"/>
      <c r="C658" s="356"/>
    </row>
    <row r="659" spans="1:3" x14ac:dyDescent="0.2">
      <c r="A659" s="354"/>
      <c r="B659" s="354"/>
      <c r="C659" s="356"/>
    </row>
    <row r="660" spans="1:3" x14ac:dyDescent="0.2">
      <c r="A660" s="354"/>
      <c r="B660" s="354"/>
      <c r="C660" s="356"/>
    </row>
    <row r="661" spans="1:3" x14ac:dyDescent="0.2">
      <c r="A661" s="354"/>
      <c r="B661" s="354"/>
      <c r="C661" s="356"/>
    </row>
    <row r="662" spans="1:3" x14ac:dyDescent="0.2">
      <c r="A662" s="354"/>
      <c r="B662" s="354"/>
      <c r="C662" s="356"/>
    </row>
    <row r="663" spans="1:3" x14ac:dyDescent="0.2">
      <c r="A663" s="354"/>
      <c r="B663" s="354"/>
      <c r="C663" s="356"/>
    </row>
    <row r="664" spans="1:3" x14ac:dyDescent="0.2">
      <c r="A664" s="354"/>
      <c r="B664" s="354"/>
      <c r="C664" s="356"/>
    </row>
    <row r="665" spans="1:3" x14ac:dyDescent="0.2">
      <c r="A665" s="354"/>
      <c r="B665" s="354"/>
      <c r="C665" s="356"/>
    </row>
    <row r="666" spans="1:3" x14ac:dyDescent="0.2">
      <c r="A666" s="354"/>
      <c r="B666" s="354"/>
      <c r="C666" s="356"/>
    </row>
    <row r="667" spans="1:3" x14ac:dyDescent="0.2">
      <c r="A667" s="354"/>
      <c r="B667" s="354"/>
      <c r="C667" s="356"/>
    </row>
    <row r="668" spans="1:3" x14ac:dyDescent="0.2">
      <c r="A668" s="354"/>
      <c r="B668" s="354"/>
      <c r="C668" s="356"/>
    </row>
    <row r="669" spans="1:3" x14ac:dyDescent="0.2">
      <c r="A669" s="354"/>
      <c r="B669" s="354"/>
      <c r="C669" s="356"/>
    </row>
    <row r="670" spans="1:3" x14ac:dyDescent="0.2">
      <c r="A670" s="354"/>
      <c r="B670" s="354"/>
      <c r="C670" s="356"/>
    </row>
    <row r="671" spans="1:3" x14ac:dyDescent="0.2">
      <c r="A671" s="354"/>
      <c r="B671" s="354"/>
      <c r="C671" s="356"/>
    </row>
    <row r="672" spans="1:3" x14ac:dyDescent="0.2">
      <c r="A672" s="354"/>
      <c r="B672" s="354"/>
      <c r="C672" s="356"/>
    </row>
    <row r="673" spans="3:3" x14ac:dyDescent="0.2">
      <c r="C673" s="142"/>
    </row>
    <row r="674" spans="3:3" x14ac:dyDescent="0.2">
      <c r="C674" s="142"/>
    </row>
  </sheetData>
  <sheetProtection sheet="1" autoFilter="0"/>
  <autoFilter ref="C12:U638"/>
  <mergeCells count="7">
    <mergeCell ref="C5:D5"/>
    <mergeCell ref="C6:D6"/>
    <mergeCell ref="F1:N1"/>
    <mergeCell ref="F2:N2"/>
    <mergeCell ref="F10:I10"/>
    <mergeCell ref="J10:M10"/>
    <mergeCell ref="N10:Q10"/>
  </mergeCells>
  <dataValidations count="1">
    <dataValidation type="list" allowBlank="1" showInputMessage="1" showErrorMessage="1" sqref="D13 D39 D65 D91 D117 D143 D169 D195 D221 D247 D273 D299 D325 D351 D377 D403 D429 D455 D481 D507 D533 D559 D585 D611">
      <formula1>OP_Specialties</formula1>
    </dataValidation>
  </dataValidations>
  <pageMargins left="0.70866141732283472" right="0.70866141732283472" top="0.74803149606299213" bottom="0.74803149606299213" header="0.31496062992125984" footer="0.31496062992125984"/>
  <pageSetup paperSize="9" scale="51" fitToHeight="23" orientation="landscape" r:id="rId1"/>
  <headerFooter>
    <oddFooter>&amp;L&amp;F &amp;A&amp;RPage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606"/>
  <sheetViews>
    <sheetView showGridLines="0" zoomScale="90" zoomScaleNormal="90" workbookViewId="0">
      <pane xSplit="5" ySplit="12" topLeftCell="F13" activePane="bottomRight" state="frozen"/>
      <selection activeCell="G7" sqref="G7"/>
      <selection pane="topRight" activeCell="G7" sqref="G7"/>
      <selection pane="bottomLeft" activeCell="G7" sqref="G7"/>
      <selection pane="bottomRight" activeCell="F13" sqref="F13"/>
    </sheetView>
  </sheetViews>
  <sheetFormatPr defaultColWidth="9.140625" defaultRowHeight="12.75" x14ac:dyDescent="0.2"/>
  <cols>
    <col min="1" max="1" width="9.140625" style="11" hidden="1" customWidth="1"/>
    <col min="2" max="2" width="16.28515625" style="11" hidden="1" customWidth="1"/>
    <col min="3" max="3" width="17.28515625" style="115" customWidth="1"/>
    <col min="4" max="4" width="11.28515625" style="53" customWidth="1"/>
    <col min="5" max="5" width="79.5703125" style="11" bestFit="1" customWidth="1"/>
    <col min="6" max="17" width="9.28515625" style="12" customWidth="1"/>
    <col min="18" max="18" width="1.7109375" style="208" customWidth="1"/>
    <col min="19" max="19" width="9.28515625" style="12" customWidth="1"/>
    <col min="20" max="21" width="10.42578125" style="12" customWidth="1"/>
    <col min="22" max="22" width="10.42578125" style="11" customWidth="1"/>
    <col min="23" max="16384" width="9.140625" style="11"/>
  </cols>
  <sheetData>
    <row r="1" spans="1:21" ht="12.75" customHeight="1" x14ac:dyDescent="0.2">
      <c r="C1" s="397" t="s">
        <v>7</v>
      </c>
      <c r="D1" s="11"/>
      <c r="E1" s="12"/>
      <c r="F1" s="625" t="s">
        <v>245</v>
      </c>
      <c r="G1" s="625"/>
      <c r="H1" s="625"/>
      <c r="I1" s="625"/>
      <c r="J1" s="625"/>
      <c r="K1" s="625"/>
      <c r="L1" s="625"/>
      <c r="M1" s="625"/>
      <c r="N1" s="625"/>
      <c r="O1" s="211"/>
      <c r="P1" s="211"/>
      <c r="U1" s="11"/>
    </row>
    <row r="2" spans="1:21" x14ac:dyDescent="0.2">
      <c r="D2" s="11"/>
      <c r="E2" s="12"/>
      <c r="F2" s="625" t="s">
        <v>287</v>
      </c>
      <c r="G2" s="625"/>
      <c r="H2" s="625"/>
      <c r="I2" s="625"/>
      <c r="J2" s="625"/>
      <c r="K2" s="625"/>
      <c r="L2" s="625"/>
      <c r="M2" s="625"/>
      <c r="N2" s="625"/>
      <c r="U2" s="11"/>
    </row>
    <row r="3" spans="1:21" x14ac:dyDescent="0.2">
      <c r="C3" s="397" t="s">
        <v>11</v>
      </c>
      <c r="D3" s="11"/>
      <c r="E3" s="12"/>
      <c r="U3" s="11"/>
    </row>
    <row r="5" spans="1:21" ht="15" customHeight="1" x14ac:dyDescent="0.2">
      <c r="C5" s="623" t="s">
        <v>26</v>
      </c>
      <c r="D5" s="624"/>
      <c r="E5" s="415">
        <f>HB_Name</f>
        <v>0</v>
      </c>
    </row>
    <row r="6" spans="1:21" ht="15" customHeight="1" x14ac:dyDescent="0.2">
      <c r="C6" s="623" t="s">
        <v>21</v>
      </c>
      <c r="D6" s="624"/>
      <c r="E6" s="415" t="str">
        <f>'Front Page'!B7</f>
        <v>Date</v>
      </c>
    </row>
    <row r="7" spans="1:21" ht="13.5" thickBot="1" x14ac:dyDescent="0.25">
      <c r="F7" s="136">
        <v>12</v>
      </c>
      <c r="G7" s="136">
        <v>15</v>
      </c>
      <c r="H7" s="136">
        <v>18</v>
      </c>
      <c r="I7" s="136">
        <v>21</v>
      </c>
      <c r="J7" s="136">
        <v>24</v>
      </c>
      <c r="K7" s="136">
        <v>27</v>
      </c>
      <c r="L7" s="136">
        <v>30</v>
      </c>
      <c r="M7" s="136">
        <v>33</v>
      </c>
      <c r="N7" s="136">
        <v>36</v>
      </c>
      <c r="O7" s="136">
        <v>39</v>
      </c>
      <c r="P7" s="136">
        <v>42</v>
      </c>
      <c r="Q7" s="136">
        <v>45</v>
      </c>
    </row>
    <row r="8" spans="1:21" ht="16.5" thickBot="1" x14ac:dyDescent="0.3">
      <c r="C8" s="444" t="s">
        <v>17</v>
      </c>
      <c r="D8" s="445"/>
      <c r="E8" s="446"/>
      <c r="F8" s="83">
        <v>18</v>
      </c>
      <c r="G8" s="83"/>
      <c r="H8" s="83"/>
      <c r="I8" s="83"/>
      <c r="J8" s="83"/>
      <c r="K8" s="83"/>
      <c r="L8" s="83"/>
      <c r="M8" s="83"/>
    </row>
    <row r="9" spans="1:21" ht="13.5" thickBot="1" x14ac:dyDescent="0.25">
      <c r="F9" s="136">
        <v>5</v>
      </c>
      <c r="G9" s="136">
        <v>6</v>
      </c>
      <c r="H9" s="136">
        <v>7</v>
      </c>
      <c r="I9" s="136">
        <v>8</v>
      </c>
      <c r="J9" s="136">
        <v>9</v>
      </c>
      <c r="K9" s="136">
        <v>10</v>
      </c>
      <c r="L9" s="136">
        <v>11</v>
      </c>
      <c r="M9" s="136">
        <v>12</v>
      </c>
      <c r="N9" s="136">
        <v>13</v>
      </c>
      <c r="O9" s="136">
        <v>14</v>
      </c>
      <c r="P9" s="136">
        <v>15</v>
      </c>
      <c r="Q9" s="136">
        <v>16</v>
      </c>
    </row>
    <row r="10" spans="1:21" s="14" customFormat="1" x14ac:dyDescent="0.2">
      <c r="C10" s="398"/>
      <c r="D10" s="90"/>
      <c r="E10" s="91"/>
      <c r="F10" s="626" t="s">
        <v>4</v>
      </c>
      <c r="G10" s="627"/>
      <c r="H10" s="627"/>
      <c r="I10" s="628"/>
      <c r="J10" s="626" t="s">
        <v>5</v>
      </c>
      <c r="K10" s="627"/>
      <c r="L10" s="627"/>
      <c r="M10" s="628"/>
      <c r="N10" s="626" t="s">
        <v>6</v>
      </c>
      <c r="O10" s="627"/>
      <c r="P10" s="627"/>
      <c r="Q10" s="628"/>
      <c r="R10" s="209"/>
      <c r="S10" s="96" t="s">
        <v>4</v>
      </c>
      <c r="T10" s="97" t="s">
        <v>5</v>
      </c>
      <c r="U10" s="98" t="s">
        <v>6</v>
      </c>
    </row>
    <row r="11" spans="1:21" s="14" customFormat="1" x14ac:dyDescent="0.2">
      <c r="C11" s="399"/>
      <c r="D11" s="15"/>
      <c r="E11" s="16"/>
      <c r="F11" s="17" t="s">
        <v>0</v>
      </c>
      <c r="G11" s="18" t="s">
        <v>1</v>
      </c>
      <c r="H11" s="18" t="s">
        <v>2</v>
      </c>
      <c r="I11" s="19" t="s">
        <v>3</v>
      </c>
      <c r="J11" s="17" t="s">
        <v>0</v>
      </c>
      <c r="K11" s="18" t="s">
        <v>1</v>
      </c>
      <c r="L11" s="18" t="s">
        <v>2</v>
      </c>
      <c r="M11" s="19" t="s">
        <v>3</v>
      </c>
      <c r="N11" s="17" t="s">
        <v>0</v>
      </c>
      <c r="O11" s="18" t="s">
        <v>1</v>
      </c>
      <c r="P11" s="18" t="s">
        <v>2</v>
      </c>
      <c r="Q11" s="19" t="s">
        <v>3</v>
      </c>
      <c r="R11" s="41"/>
      <c r="S11" s="17"/>
      <c r="T11" s="18"/>
      <c r="U11" s="99"/>
    </row>
    <row r="12" spans="1:21" s="145" customFormat="1" ht="26.25" thickBot="1" x14ac:dyDescent="0.25">
      <c r="A12" s="145" t="s">
        <v>119</v>
      </c>
      <c r="B12" s="145" t="s">
        <v>120</v>
      </c>
      <c r="C12" s="400" t="s">
        <v>23</v>
      </c>
      <c r="D12" s="146" t="s">
        <v>10</v>
      </c>
      <c r="E12" s="147"/>
      <c r="F12" s="148" t="s">
        <v>121</v>
      </c>
      <c r="G12" s="149" t="s">
        <v>122</v>
      </c>
      <c r="H12" s="149" t="s">
        <v>123</v>
      </c>
      <c r="I12" s="150" t="s">
        <v>124</v>
      </c>
      <c r="J12" s="148" t="s">
        <v>125</v>
      </c>
      <c r="K12" s="149" t="s">
        <v>126</v>
      </c>
      <c r="L12" s="149" t="s">
        <v>127</v>
      </c>
      <c r="M12" s="150" t="s">
        <v>128</v>
      </c>
      <c r="N12" s="148" t="s">
        <v>129</v>
      </c>
      <c r="O12" s="149" t="s">
        <v>130</v>
      </c>
      <c r="P12" s="149" t="s">
        <v>131</v>
      </c>
      <c r="Q12" s="150" t="s">
        <v>132</v>
      </c>
      <c r="R12" s="210"/>
      <c r="S12" s="148" t="s">
        <v>4</v>
      </c>
      <c r="T12" s="149" t="s">
        <v>5</v>
      </c>
      <c r="U12" s="152" t="s">
        <v>6</v>
      </c>
    </row>
    <row r="13" spans="1:21" ht="18.75" thickBot="1" x14ac:dyDescent="0.3">
      <c r="A13" s="11">
        <f>$E$5</f>
        <v>0</v>
      </c>
      <c r="B13" s="11" t="str">
        <f>CONCATENATE(C13,D13)</f>
        <v>All SpecialtiesAll Specialties</v>
      </c>
      <c r="C13" s="401" t="str">
        <f>D13</f>
        <v>All Specialties</v>
      </c>
      <c r="D13" s="417" t="s">
        <v>58</v>
      </c>
      <c r="E13" s="80"/>
      <c r="F13" s="81"/>
      <c r="G13" s="81"/>
      <c r="H13" s="81"/>
      <c r="I13" s="81"/>
      <c r="J13" s="81"/>
      <c r="K13" s="81"/>
      <c r="L13" s="81"/>
      <c r="M13" s="81"/>
      <c r="N13" s="69"/>
      <c r="O13" s="69"/>
      <c r="P13" s="69"/>
      <c r="Q13" s="69"/>
      <c r="R13" s="69"/>
      <c r="S13" s="69"/>
      <c r="T13" s="69"/>
      <c r="U13" s="82"/>
    </row>
    <row r="14" spans="1:21" x14ac:dyDescent="0.2">
      <c r="A14" s="11">
        <f t="shared" ref="A14:A77" si="0">$E$5</f>
        <v>0</v>
      </c>
      <c r="B14" s="11" t="str">
        <f t="shared" ref="B14:B77" si="1">CONCATENATE(C14,D14)</f>
        <v>All Specialties1</v>
      </c>
      <c r="C14" s="402" t="str">
        <f>C13</f>
        <v>All Specialties</v>
      </c>
      <c r="D14" s="84">
        <v>1</v>
      </c>
      <c r="E14" s="21" t="s">
        <v>55</v>
      </c>
      <c r="F14" s="62">
        <f>SUM(F38,F62,F86,F110,F134,F158,F182,F206,F230,F254,F278,F302,F326,F350,F374,F398,F422,F446,F470,F494,F518,F542,F566)</f>
        <v>0</v>
      </c>
      <c r="G14" s="20"/>
      <c r="H14" s="20"/>
      <c r="I14" s="120"/>
      <c r="J14" s="128"/>
      <c r="K14" s="13"/>
      <c r="L14" s="13"/>
      <c r="M14" s="129"/>
      <c r="N14" s="128"/>
      <c r="O14" s="13"/>
      <c r="P14" s="13"/>
      <c r="Q14" s="129"/>
      <c r="R14" s="41"/>
      <c r="S14" s="119"/>
      <c r="T14" s="20"/>
      <c r="U14" s="121"/>
    </row>
    <row r="15" spans="1:21" x14ac:dyDescent="0.2">
      <c r="A15" s="11">
        <f t="shared" si="0"/>
        <v>0</v>
      </c>
      <c r="B15" s="11" t="str">
        <f t="shared" si="1"/>
        <v>All Specialties2</v>
      </c>
      <c r="C15" s="402" t="str">
        <f t="shared" ref="C15:C36" si="2">C14</f>
        <v>All Specialties</v>
      </c>
      <c r="D15" s="84">
        <v>2</v>
      </c>
      <c r="E15" s="21" t="s">
        <v>117</v>
      </c>
      <c r="F15" s="62">
        <f>SUM(F39,F63,F87,F111,F135,F159,F183,F207,F231,F255,F279,F303,F327,F351,F375,F399,F423,F447,F471,F495,F519,F543,F567)</f>
        <v>0</v>
      </c>
      <c r="G15" s="20"/>
      <c r="H15" s="20"/>
      <c r="I15" s="120"/>
      <c r="J15" s="119"/>
      <c r="K15" s="20"/>
      <c r="L15" s="20"/>
      <c r="M15" s="120"/>
      <c r="N15" s="119"/>
      <c r="O15" s="20"/>
      <c r="P15" s="20"/>
      <c r="Q15" s="120"/>
      <c r="R15" s="41"/>
      <c r="S15" s="119"/>
      <c r="T15" s="20"/>
      <c r="U15" s="121"/>
    </row>
    <row r="16" spans="1:21" x14ac:dyDescent="0.2">
      <c r="A16" s="11">
        <f t="shared" si="0"/>
        <v>0</v>
      </c>
      <c r="B16" s="11" t="str">
        <f t="shared" si="1"/>
        <v>All Specialties3</v>
      </c>
      <c r="C16" s="402" t="str">
        <f t="shared" si="2"/>
        <v>All Specialties</v>
      </c>
      <c r="D16" s="84">
        <v>3</v>
      </c>
      <c r="E16" s="21" t="s">
        <v>118</v>
      </c>
      <c r="F16" s="62">
        <f>SUM(F40,F64,F88,F112,F136,F160,F184,F208,F232,F256,F280,F304,F328,F352,F376,F400,F424,F448,F472,F496,F520,F544,F568)</f>
        <v>0</v>
      </c>
      <c r="G16" s="20"/>
      <c r="H16" s="20"/>
      <c r="I16" s="120"/>
      <c r="J16" s="119"/>
      <c r="K16" s="20"/>
      <c r="L16" s="20"/>
      <c r="M16" s="120"/>
      <c r="N16" s="119"/>
      <c r="O16" s="20"/>
      <c r="P16" s="20"/>
      <c r="Q16" s="120"/>
      <c r="R16" s="41"/>
      <c r="S16" s="119"/>
      <c r="T16" s="20"/>
      <c r="U16" s="121"/>
    </row>
    <row r="17" spans="1:21" x14ac:dyDescent="0.2">
      <c r="A17" s="11">
        <f t="shared" si="0"/>
        <v>0</v>
      </c>
      <c r="B17" s="11" t="str">
        <f t="shared" si="1"/>
        <v xml:space="preserve">All Specialties </v>
      </c>
      <c r="C17" s="402" t="str">
        <f t="shared" si="2"/>
        <v>All Specialties</v>
      </c>
      <c r="D17" s="88" t="s">
        <v>100</v>
      </c>
      <c r="E17" s="34"/>
      <c r="F17" s="20"/>
      <c r="G17" s="20"/>
      <c r="H17" s="20"/>
      <c r="I17" s="120"/>
      <c r="J17" s="130"/>
      <c r="K17" s="52"/>
      <c r="L17" s="52"/>
      <c r="M17" s="131"/>
      <c r="N17" s="130"/>
      <c r="O17" s="52"/>
      <c r="P17" s="52"/>
      <c r="Q17" s="131"/>
      <c r="R17" s="41"/>
      <c r="S17" s="119"/>
      <c r="T17" s="20"/>
      <c r="U17" s="121"/>
    </row>
    <row r="18" spans="1:21" s="14" customFormat="1" x14ac:dyDescent="0.2">
      <c r="A18" s="11">
        <f t="shared" si="0"/>
        <v>0</v>
      </c>
      <c r="B18" s="11" t="str">
        <f t="shared" si="1"/>
        <v xml:space="preserve">All Specialties </v>
      </c>
      <c r="C18" s="402" t="str">
        <f t="shared" si="2"/>
        <v>All Specialties</v>
      </c>
      <c r="D18" s="84" t="s">
        <v>100</v>
      </c>
      <c r="E18" s="21" t="s">
        <v>36</v>
      </c>
      <c r="F18" s="23"/>
      <c r="G18" s="24"/>
      <c r="H18" s="24"/>
      <c r="I18" s="25"/>
      <c r="J18" s="23"/>
      <c r="K18" s="24"/>
      <c r="L18" s="24"/>
      <c r="M18" s="25"/>
      <c r="N18" s="23"/>
      <c r="O18" s="24"/>
      <c r="P18" s="24"/>
      <c r="Q18" s="25"/>
      <c r="R18" s="41"/>
      <c r="S18" s="23"/>
      <c r="T18" s="24"/>
      <c r="U18" s="107"/>
    </row>
    <row r="19" spans="1:21" x14ac:dyDescent="0.2">
      <c r="A19" s="11">
        <f t="shared" si="0"/>
        <v>0</v>
      </c>
      <c r="B19" s="11" t="str">
        <f t="shared" si="1"/>
        <v>All Specialties4</v>
      </c>
      <c r="C19" s="402" t="str">
        <f t="shared" si="2"/>
        <v>All Specialties</v>
      </c>
      <c r="D19" s="154">
        <v>4</v>
      </c>
      <c r="E19" s="155" t="s">
        <v>15</v>
      </c>
      <c r="F19" s="156">
        <f t="shared" ref="F19:Q19" si="3">SUM(F43,F67,F91,F115,F139,F163,F187,F211,F235,F259,F283,F307,F331,F355,F379,F403,F427,F451,F475,F499,F523,F547,F571)</f>
        <v>0</v>
      </c>
      <c r="G19" s="157">
        <f t="shared" si="3"/>
        <v>0</v>
      </c>
      <c r="H19" s="157">
        <f t="shared" si="3"/>
        <v>0</v>
      </c>
      <c r="I19" s="158">
        <f t="shared" si="3"/>
        <v>0</v>
      </c>
      <c r="J19" s="156">
        <f t="shared" si="3"/>
        <v>0</v>
      </c>
      <c r="K19" s="157">
        <f t="shared" si="3"/>
        <v>0</v>
      </c>
      <c r="L19" s="157">
        <f t="shared" si="3"/>
        <v>0</v>
      </c>
      <c r="M19" s="158">
        <f t="shared" si="3"/>
        <v>0</v>
      </c>
      <c r="N19" s="156">
        <f t="shared" si="3"/>
        <v>0</v>
      </c>
      <c r="O19" s="157">
        <f t="shared" si="3"/>
        <v>0</v>
      </c>
      <c r="P19" s="157">
        <f t="shared" si="3"/>
        <v>0</v>
      </c>
      <c r="Q19" s="158">
        <f t="shared" si="3"/>
        <v>0</v>
      </c>
      <c r="R19" s="41"/>
      <c r="S19" s="181">
        <f>SUM(F19:I19)</f>
        <v>0</v>
      </c>
      <c r="T19" s="182">
        <f>SUM(J19:M19)</f>
        <v>0</v>
      </c>
      <c r="U19" s="183">
        <f>SUM(N19:Q19)</f>
        <v>0</v>
      </c>
    </row>
    <row r="20" spans="1:21" x14ac:dyDescent="0.2">
      <c r="A20" s="11">
        <f t="shared" si="0"/>
        <v>0</v>
      </c>
      <c r="B20" s="11" t="str">
        <f t="shared" si="1"/>
        <v>All Specialties5</v>
      </c>
      <c r="C20" s="402" t="str">
        <f t="shared" si="2"/>
        <v>All Specialties</v>
      </c>
      <c r="D20" s="154">
        <v>5</v>
      </c>
      <c r="E20" s="161" t="s">
        <v>31</v>
      </c>
      <c r="F20" s="156">
        <f t="shared" ref="F20:Q20" si="4">SUM(F44,F68,F92,F116,F140,F164,F188,F212,F236,F260,F284,F308,F332,F356,F380,F404,F428,F452,F476,F500,F524,F548,F572)</f>
        <v>0</v>
      </c>
      <c r="G20" s="157">
        <f t="shared" si="4"/>
        <v>0</v>
      </c>
      <c r="H20" s="157">
        <f t="shared" si="4"/>
        <v>0</v>
      </c>
      <c r="I20" s="158">
        <f t="shared" si="4"/>
        <v>0</v>
      </c>
      <c r="J20" s="156">
        <f t="shared" si="4"/>
        <v>0</v>
      </c>
      <c r="K20" s="157">
        <f t="shared" si="4"/>
        <v>0</v>
      </c>
      <c r="L20" s="157">
        <f t="shared" si="4"/>
        <v>0</v>
      </c>
      <c r="M20" s="158">
        <f t="shared" si="4"/>
        <v>0</v>
      </c>
      <c r="N20" s="156">
        <f t="shared" si="4"/>
        <v>0</v>
      </c>
      <c r="O20" s="157">
        <f t="shared" si="4"/>
        <v>0</v>
      </c>
      <c r="P20" s="157">
        <f t="shared" si="4"/>
        <v>0</v>
      </c>
      <c r="Q20" s="158">
        <f t="shared" si="4"/>
        <v>0</v>
      </c>
      <c r="R20" s="41"/>
      <c r="S20" s="156">
        <f>SUM(F20:I20)</f>
        <v>0</v>
      </c>
      <c r="T20" s="157">
        <f>SUM(J20:M20)</f>
        <v>0</v>
      </c>
      <c r="U20" s="160">
        <f>SUM(N20:Q20)</f>
        <v>0</v>
      </c>
    </row>
    <row r="21" spans="1:21" x14ac:dyDescent="0.2">
      <c r="A21" s="11">
        <f t="shared" si="0"/>
        <v>0</v>
      </c>
      <c r="B21" s="11" t="str">
        <f t="shared" si="1"/>
        <v>All Specialties6</v>
      </c>
      <c r="C21" s="402" t="str">
        <f t="shared" si="2"/>
        <v>All Specialties</v>
      </c>
      <c r="D21" s="184">
        <v>6</v>
      </c>
      <c r="E21" s="161" t="s">
        <v>14</v>
      </c>
      <c r="F21" s="156">
        <f t="shared" ref="F21:Q21" si="5">SUM(F45,F69,F93,F117,F141,F165,F189,F213,F237,F261,F285,F309,F333,F357,F381,F405,F429,F453,F477,F501,F525,F549,F573)</f>
        <v>0</v>
      </c>
      <c r="G21" s="157">
        <f t="shared" si="5"/>
        <v>0</v>
      </c>
      <c r="H21" s="157">
        <f t="shared" si="5"/>
        <v>0</v>
      </c>
      <c r="I21" s="158">
        <f t="shared" si="5"/>
        <v>0</v>
      </c>
      <c r="J21" s="156">
        <f t="shared" si="5"/>
        <v>0</v>
      </c>
      <c r="K21" s="157">
        <f t="shared" si="5"/>
        <v>0</v>
      </c>
      <c r="L21" s="157">
        <f t="shared" si="5"/>
        <v>0</v>
      </c>
      <c r="M21" s="158">
        <f t="shared" si="5"/>
        <v>0</v>
      </c>
      <c r="N21" s="156">
        <f t="shared" si="5"/>
        <v>0</v>
      </c>
      <c r="O21" s="157">
        <f t="shared" si="5"/>
        <v>0</v>
      </c>
      <c r="P21" s="157">
        <f t="shared" si="5"/>
        <v>0</v>
      </c>
      <c r="Q21" s="158">
        <f t="shared" si="5"/>
        <v>0</v>
      </c>
      <c r="R21" s="41"/>
      <c r="S21" s="162">
        <f t="shared" ref="S21" si="6">SUM(F21:I21)</f>
        <v>0</v>
      </c>
      <c r="T21" s="163">
        <f t="shared" ref="T21" si="7">SUM(J21:M21)</f>
        <v>0</v>
      </c>
      <c r="U21" s="165">
        <f t="shared" ref="U21" si="8">SUM(N21:Q21)</f>
        <v>0</v>
      </c>
    </row>
    <row r="22" spans="1:21" s="14" customFormat="1" x14ac:dyDescent="0.2">
      <c r="A22" s="11">
        <f t="shared" si="0"/>
        <v>0</v>
      </c>
      <c r="B22" s="11" t="str">
        <f t="shared" si="1"/>
        <v>All Specialties7</v>
      </c>
      <c r="C22" s="402" t="str">
        <f t="shared" si="2"/>
        <v>All Specialties</v>
      </c>
      <c r="D22" s="84">
        <v>7</v>
      </c>
      <c r="E22" s="21" t="s">
        <v>18</v>
      </c>
      <c r="F22" s="62">
        <f>SUM(F19:F20)-F21</f>
        <v>0</v>
      </c>
      <c r="G22" s="63">
        <f t="shared" ref="G22:S22" si="9">SUM(G19:G20)-G21</f>
        <v>0</v>
      </c>
      <c r="H22" s="63">
        <f t="shared" si="9"/>
        <v>0</v>
      </c>
      <c r="I22" s="64">
        <f t="shared" si="9"/>
        <v>0</v>
      </c>
      <c r="J22" s="62">
        <f t="shared" si="9"/>
        <v>0</v>
      </c>
      <c r="K22" s="63">
        <f t="shared" si="9"/>
        <v>0</v>
      </c>
      <c r="L22" s="63">
        <f t="shared" si="9"/>
        <v>0</v>
      </c>
      <c r="M22" s="64">
        <f t="shared" si="9"/>
        <v>0</v>
      </c>
      <c r="N22" s="62">
        <f t="shared" si="9"/>
        <v>0</v>
      </c>
      <c r="O22" s="63">
        <f t="shared" si="9"/>
        <v>0</v>
      </c>
      <c r="P22" s="63">
        <f t="shared" si="9"/>
        <v>0</v>
      </c>
      <c r="Q22" s="64">
        <f t="shared" si="9"/>
        <v>0</v>
      </c>
      <c r="R22" s="79"/>
      <c r="S22" s="62">
        <f t="shared" si="9"/>
        <v>0</v>
      </c>
      <c r="T22" s="63">
        <f t="shared" ref="T22" si="10">SUM(T19:T20)-T21</f>
        <v>0</v>
      </c>
      <c r="U22" s="103">
        <f t="shared" ref="U22" si="11">SUM(U19:U20)-U21</f>
        <v>0</v>
      </c>
    </row>
    <row r="23" spans="1:21" s="42" customFormat="1" x14ac:dyDescent="0.2">
      <c r="A23" s="11">
        <f t="shared" si="0"/>
        <v>0</v>
      </c>
      <c r="B23" s="11" t="str">
        <f t="shared" si="1"/>
        <v xml:space="preserve">All Specialties </v>
      </c>
      <c r="C23" s="402" t="str">
        <f t="shared" si="2"/>
        <v>All Specialties</v>
      </c>
      <c r="D23" s="88" t="s">
        <v>100</v>
      </c>
      <c r="E23" s="34"/>
      <c r="F23" s="74"/>
      <c r="G23" s="75"/>
      <c r="H23" s="75"/>
      <c r="I23" s="76"/>
      <c r="J23" s="77"/>
      <c r="K23" s="56"/>
      <c r="L23" s="56"/>
      <c r="M23" s="78"/>
      <c r="N23" s="77"/>
      <c r="O23" s="56"/>
      <c r="P23" s="56"/>
      <c r="Q23" s="78"/>
      <c r="R23" s="41"/>
      <c r="S23" s="77"/>
      <c r="T23" s="56"/>
      <c r="U23" s="104"/>
    </row>
    <row r="24" spans="1:21" s="14" customFormat="1" x14ac:dyDescent="0.2">
      <c r="A24" s="11">
        <f t="shared" si="0"/>
        <v>0</v>
      </c>
      <c r="B24" s="11" t="str">
        <f t="shared" si="1"/>
        <v xml:space="preserve">All Specialties </v>
      </c>
      <c r="C24" s="402" t="str">
        <f t="shared" si="2"/>
        <v>All Specialties</v>
      </c>
      <c r="D24" s="84" t="s">
        <v>100</v>
      </c>
      <c r="E24" s="21" t="s">
        <v>32</v>
      </c>
      <c r="F24" s="71"/>
      <c r="G24" s="72"/>
      <c r="H24" s="72"/>
      <c r="I24" s="73"/>
      <c r="J24" s="71"/>
      <c r="K24" s="72"/>
      <c r="L24" s="72"/>
      <c r="M24" s="73"/>
      <c r="N24" s="71"/>
      <c r="O24" s="72"/>
      <c r="P24" s="72"/>
      <c r="Q24" s="73"/>
      <c r="R24" s="41"/>
      <c r="S24" s="71"/>
      <c r="T24" s="72"/>
      <c r="U24" s="100"/>
    </row>
    <row r="25" spans="1:21" s="42" customFormat="1" x14ac:dyDescent="0.2">
      <c r="A25" s="11">
        <f t="shared" si="0"/>
        <v>0</v>
      </c>
      <c r="B25" s="11" t="str">
        <f t="shared" si="1"/>
        <v>All Specialties8</v>
      </c>
      <c r="C25" s="402" t="str">
        <f t="shared" si="2"/>
        <v>All Specialties</v>
      </c>
      <c r="D25" s="154">
        <v>8</v>
      </c>
      <c r="E25" s="155" t="s">
        <v>49</v>
      </c>
      <c r="F25" s="156">
        <f t="shared" ref="F25:Q25" si="12">SUM(F49,F73,F97,F121,F145,F169,F193,F217,F241,F265,F289,F313,F337,F361,F385,F409,F433,F457,F481,F505,F529,F553,F577)</f>
        <v>0</v>
      </c>
      <c r="G25" s="157">
        <f t="shared" si="12"/>
        <v>0</v>
      </c>
      <c r="H25" s="157">
        <f t="shared" si="12"/>
        <v>0</v>
      </c>
      <c r="I25" s="158">
        <f t="shared" si="12"/>
        <v>0</v>
      </c>
      <c r="J25" s="156">
        <f t="shared" si="12"/>
        <v>0</v>
      </c>
      <c r="K25" s="157">
        <f t="shared" si="12"/>
        <v>0</v>
      </c>
      <c r="L25" s="157">
        <f t="shared" si="12"/>
        <v>0</v>
      </c>
      <c r="M25" s="158">
        <f t="shared" si="12"/>
        <v>0</v>
      </c>
      <c r="N25" s="156">
        <f t="shared" si="12"/>
        <v>0</v>
      </c>
      <c r="O25" s="157">
        <f t="shared" si="12"/>
        <v>0</v>
      </c>
      <c r="P25" s="157">
        <f t="shared" si="12"/>
        <v>0</v>
      </c>
      <c r="Q25" s="158">
        <f t="shared" si="12"/>
        <v>0</v>
      </c>
      <c r="R25" s="39"/>
      <c r="S25" s="156">
        <f>SUM(F25:I25)</f>
        <v>0</v>
      </c>
      <c r="T25" s="157">
        <f>SUM(J25:M25)</f>
        <v>0</v>
      </c>
      <c r="U25" s="160">
        <f>SUM(N25:Q25)</f>
        <v>0</v>
      </c>
    </row>
    <row r="26" spans="1:21" s="42" customFormat="1" x14ac:dyDescent="0.2">
      <c r="A26" s="11">
        <f t="shared" si="0"/>
        <v>0</v>
      </c>
      <c r="B26" s="11" t="str">
        <f t="shared" si="1"/>
        <v>All Specialties9</v>
      </c>
      <c r="C26" s="402" t="str">
        <f t="shared" si="2"/>
        <v>All Specialties</v>
      </c>
      <c r="D26" s="154">
        <v>9</v>
      </c>
      <c r="E26" s="161" t="s">
        <v>56</v>
      </c>
      <c r="F26" s="156">
        <f t="shared" ref="F26:Q26" si="13">SUM(F50,F74,F98,F122,F146,F170,F194,F218,F242,F266,F290,F314,F338,F362,F386,F410,F434,F458,F482,F506,F530,F554,F578)</f>
        <v>0</v>
      </c>
      <c r="G26" s="157">
        <f t="shared" si="13"/>
        <v>0</v>
      </c>
      <c r="H26" s="157">
        <f t="shared" si="13"/>
        <v>0</v>
      </c>
      <c r="I26" s="158">
        <f t="shared" si="13"/>
        <v>0</v>
      </c>
      <c r="J26" s="156">
        <f t="shared" si="13"/>
        <v>0</v>
      </c>
      <c r="K26" s="157">
        <f t="shared" si="13"/>
        <v>0</v>
      </c>
      <c r="L26" s="157">
        <f t="shared" si="13"/>
        <v>0</v>
      </c>
      <c r="M26" s="158">
        <f t="shared" si="13"/>
        <v>0</v>
      </c>
      <c r="N26" s="156">
        <f t="shared" si="13"/>
        <v>0</v>
      </c>
      <c r="O26" s="157">
        <f t="shared" si="13"/>
        <v>0</v>
      </c>
      <c r="P26" s="157">
        <f t="shared" si="13"/>
        <v>0</v>
      </c>
      <c r="Q26" s="158">
        <f t="shared" si="13"/>
        <v>0</v>
      </c>
      <c r="R26" s="39"/>
      <c r="S26" s="162">
        <f t="shared" ref="S26:S27" si="14">SUM(F26:I26)</f>
        <v>0</v>
      </c>
      <c r="T26" s="163">
        <f t="shared" ref="T26:T27" si="15">SUM(J26:M26)</f>
        <v>0</v>
      </c>
      <c r="U26" s="165">
        <f t="shared" ref="U26:U27" si="16">SUM(N26:Q26)</f>
        <v>0</v>
      </c>
    </row>
    <row r="27" spans="1:21" s="42" customFormat="1" x14ac:dyDescent="0.2">
      <c r="A27" s="11">
        <f t="shared" si="0"/>
        <v>0</v>
      </c>
      <c r="B27" s="11" t="str">
        <f t="shared" si="1"/>
        <v>All Specialties10</v>
      </c>
      <c r="C27" s="402" t="str">
        <f t="shared" si="2"/>
        <v>All Specialties</v>
      </c>
      <c r="D27" s="84">
        <v>10</v>
      </c>
      <c r="E27" s="21" t="s">
        <v>35</v>
      </c>
      <c r="F27" s="62">
        <f t="shared" ref="F27:Q27" si="17">SUM(F25:F26)</f>
        <v>0</v>
      </c>
      <c r="G27" s="63">
        <f t="shared" si="17"/>
        <v>0</v>
      </c>
      <c r="H27" s="63">
        <f t="shared" si="17"/>
        <v>0</v>
      </c>
      <c r="I27" s="64">
        <f t="shared" si="17"/>
        <v>0</v>
      </c>
      <c r="J27" s="62">
        <f t="shared" si="17"/>
        <v>0</v>
      </c>
      <c r="K27" s="63">
        <f t="shared" si="17"/>
        <v>0</v>
      </c>
      <c r="L27" s="63">
        <f t="shared" si="17"/>
        <v>0</v>
      </c>
      <c r="M27" s="64">
        <f t="shared" si="17"/>
        <v>0</v>
      </c>
      <c r="N27" s="62">
        <f t="shared" si="17"/>
        <v>0</v>
      </c>
      <c r="O27" s="63">
        <f t="shared" si="17"/>
        <v>0</v>
      </c>
      <c r="P27" s="63">
        <f t="shared" si="17"/>
        <v>0</v>
      </c>
      <c r="Q27" s="64">
        <f t="shared" si="17"/>
        <v>0</v>
      </c>
      <c r="R27" s="79"/>
      <c r="S27" s="62">
        <f t="shared" si="14"/>
        <v>0</v>
      </c>
      <c r="T27" s="63">
        <f t="shared" si="15"/>
        <v>0</v>
      </c>
      <c r="U27" s="103">
        <f t="shared" si="16"/>
        <v>0</v>
      </c>
    </row>
    <row r="28" spans="1:21" s="42" customFormat="1" x14ac:dyDescent="0.2">
      <c r="A28" s="11">
        <f t="shared" si="0"/>
        <v>0</v>
      </c>
      <c r="B28" s="11" t="str">
        <f t="shared" si="1"/>
        <v xml:space="preserve">All Specialties </v>
      </c>
      <c r="C28" s="402" t="str">
        <f t="shared" si="2"/>
        <v>All Specialties</v>
      </c>
      <c r="D28" s="89" t="s">
        <v>100</v>
      </c>
      <c r="E28" s="43"/>
      <c r="F28" s="77"/>
      <c r="G28" s="56"/>
      <c r="H28" s="56"/>
      <c r="I28" s="78"/>
      <c r="J28" s="77"/>
      <c r="K28" s="56"/>
      <c r="L28" s="56"/>
      <c r="M28" s="78"/>
      <c r="N28" s="77"/>
      <c r="O28" s="56"/>
      <c r="P28" s="56"/>
      <c r="Q28" s="78"/>
      <c r="R28" s="39"/>
      <c r="S28" s="77"/>
      <c r="T28" s="56"/>
      <c r="U28" s="104"/>
    </row>
    <row r="29" spans="1:21" s="14" customFormat="1" x14ac:dyDescent="0.2">
      <c r="A29" s="11">
        <f t="shared" si="0"/>
        <v>0</v>
      </c>
      <c r="B29" s="11" t="str">
        <f t="shared" si="1"/>
        <v xml:space="preserve">All Specialties </v>
      </c>
      <c r="C29" s="402" t="str">
        <f t="shared" si="2"/>
        <v>All Specialties</v>
      </c>
      <c r="D29" s="84" t="s">
        <v>100</v>
      </c>
      <c r="E29" s="21" t="s">
        <v>27</v>
      </c>
      <c r="F29" s="71"/>
      <c r="G29" s="72"/>
      <c r="H29" s="72"/>
      <c r="I29" s="73"/>
      <c r="J29" s="71"/>
      <c r="K29" s="72"/>
      <c r="L29" s="72"/>
      <c r="M29" s="73"/>
      <c r="N29" s="71"/>
      <c r="O29" s="72"/>
      <c r="P29" s="72"/>
      <c r="Q29" s="73"/>
      <c r="R29" s="39"/>
      <c r="S29" s="71"/>
      <c r="T29" s="72"/>
      <c r="U29" s="100"/>
    </row>
    <row r="30" spans="1:21" x14ac:dyDescent="0.2">
      <c r="A30" s="11">
        <f t="shared" si="0"/>
        <v>0</v>
      </c>
      <c r="B30" s="11" t="str">
        <f t="shared" si="1"/>
        <v>All Specialties11</v>
      </c>
      <c r="C30" s="402" t="str">
        <f t="shared" si="2"/>
        <v>All Specialties</v>
      </c>
      <c r="D30" s="154">
        <v>11</v>
      </c>
      <c r="E30" s="155" t="s">
        <v>133</v>
      </c>
      <c r="F30" s="156">
        <f>F22-F25</f>
        <v>0</v>
      </c>
      <c r="G30" s="157">
        <f t="shared" ref="G30:U30" si="18">G22-G25</f>
        <v>0</v>
      </c>
      <c r="H30" s="157">
        <f t="shared" si="18"/>
        <v>0</v>
      </c>
      <c r="I30" s="158">
        <f t="shared" si="18"/>
        <v>0</v>
      </c>
      <c r="J30" s="156">
        <f t="shared" si="18"/>
        <v>0</v>
      </c>
      <c r="K30" s="157">
        <f t="shared" si="18"/>
        <v>0</v>
      </c>
      <c r="L30" s="157">
        <f t="shared" si="18"/>
        <v>0</v>
      </c>
      <c r="M30" s="158">
        <f t="shared" si="18"/>
        <v>0</v>
      </c>
      <c r="N30" s="156">
        <f t="shared" si="18"/>
        <v>0</v>
      </c>
      <c r="O30" s="157">
        <f t="shared" si="18"/>
        <v>0</v>
      </c>
      <c r="P30" s="157">
        <f t="shared" si="18"/>
        <v>0</v>
      </c>
      <c r="Q30" s="158">
        <f t="shared" si="18"/>
        <v>0</v>
      </c>
      <c r="R30" s="56"/>
      <c r="S30" s="162">
        <f t="shared" si="18"/>
        <v>0</v>
      </c>
      <c r="T30" s="157">
        <f t="shared" si="18"/>
        <v>0</v>
      </c>
      <c r="U30" s="160">
        <f t="shared" si="18"/>
        <v>0</v>
      </c>
    </row>
    <row r="31" spans="1:21" x14ac:dyDescent="0.2">
      <c r="A31" s="11">
        <f t="shared" si="0"/>
        <v>0</v>
      </c>
      <c r="B31" s="11" t="str">
        <f t="shared" si="1"/>
        <v>All Specialties12</v>
      </c>
      <c r="C31" s="402" t="str">
        <f t="shared" si="2"/>
        <v>All Specialties</v>
      </c>
      <c r="D31" s="154">
        <v>12</v>
      </c>
      <c r="E31" s="155" t="s">
        <v>134</v>
      </c>
      <c r="F31" s="162">
        <f t="shared" ref="F31:U31" si="19">F22-F27</f>
        <v>0</v>
      </c>
      <c r="G31" s="163">
        <f t="shared" si="19"/>
        <v>0</v>
      </c>
      <c r="H31" s="163">
        <f t="shared" si="19"/>
        <v>0</v>
      </c>
      <c r="I31" s="164">
        <f t="shared" si="19"/>
        <v>0</v>
      </c>
      <c r="J31" s="162">
        <f t="shared" si="19"/>
        <v>0</v>
      </c>
      <c r="K31" s="163">
        <f t="shared" si="19"/>
        <v>0</v>
      </c>
      <c r="L31" s="163">
        <f t="shared" si="19"/>
        <v>0</v>
      </c>
      <c r="M31" s="164">
        <f t="shared" si="19"/>
        <v>0</v>
      </c>
      <c r="N31" s="162">
        <f t="shared" si="19"/>
        <v>0</v>
      </c>
      <c r="O31" s="163">
        <f t="shared" si="19"/>
        <v>0</v>
      </c>
      <c r="P31" s="163">
        <f t="shared" si="19"/>
        <v>0</v>
      </c>
      <c r="Q31" s="164">
        <f t="shared" si="19"/>
        <v>0</v>
      </c>
      <c r="R31" s="56">
        <f t="shared" si="19"/>
        <v>0</v>
      </c>
      <c r="S31" s="162">
        <f t="shared" si="19"/>
        <v>0</v>
      </c>
      <c r="T31" s="163">
        <f t="shared" si="19"/>
        <v>0</v>
      </c>
      <c r="U31" s="165">
        <f t="shared" si="19"/>
        <v>0</v>
      </c>
    </row>
    <row r="32" spans="1:21" x14ac:dyDescent="0.2">
      <c r="A32" s="11">
        <f t="shared" si="0"/>
        <v>0</v>
      </c>
      <c r="B32" s="11" t="str">
        <f t="shared" si="1"/>
        <v>All Specialties13</v>
      </c>
      <c r="C32" s="402" t="str">
        <f t="shared" si="2"/>
        <v>All Specialties</v>
      </c>
      <c r="D32" s="154">
        <v>13</v>
      </c>
      <c r="E32" s="161" t="s">
        <v>30</v>
      </c>
      <c r="F32" s="156">
        <f t="shared" ref="F32:Q32" si="20">SUM(F56,F80,F104,F128,F152,F176,F200,F224,F248,F272,F296,F320,F344,F368,F392,F416,F440,F464,F488,F512,F536,F560,F584)</f>
        <v>0</v>
      </c>
      <c r="G32" s="157">
        <f t="shared" si="20"/>
        <v>0</v>
      </c>
      <c r="H32" s="157">
        <f t="shared" si="20"/>
        <v>0</v>
      </c>
      <c r="I32" s="158">
        <f t="shared" si="20"/>
        <v>0</v>
      </c>
      <c r="J32" s="156">
        <f t="shared" si="20"/>
        <v>0</v>
      </c>
      <c r="K32" s="157">
        <f t="shared" si="20"/>
        <v>0</v>
      </c>
      <c r="L32" s="157">
        <f t="shared" si="20"/>
        <v>0</v>
      </c>
      <c r="M32" s="158">
        <f t="shared" si="20"/>
        <v>0</v>
      </c>
      <c r="N32" s="156">
        <f t="shared" si="20"/>
        <v>0</v>
      </c>
      <c r="O32" s="157">
        <f t="shared" si="20"/>
        <v>0</v>
      </c>
      <c r="P32" s="157">
        <f t="shared" si="20"/>
        <v>0</v>
      </c>
      <c r="Q32" s="158">
        <f t="shared" si="20"/>
        <v>0</v>
      </c>
      <c r="R32" s="56"/>
      <c r="S32" s="166">
        <f>I32</f>
        <v>0</v>
      </c>
      <c r="T32" s="167">
        <f>M32</f>
        <v>0</v>
      </c>
      <c r="U32" s="168">
        <f>Q32</f>
        <v>0</v>
      </c>
    </row>
    <row r="33" spans="1:21" x14ac:dyDescent="0.2">
      <c r="A33" s="11">
        <f t="shared" si="0"/>
        <v>0</v>
      </c>
      <c r="B33" s="11" t="str">
        <f t="shared" si="1"/>
        <v>All Specialties14</v>
      </c>
      <c r="C33" s="402" t="str">
        <f t="shared" si="2"/>
        <v>All Specialties</v>
      </c>
      <c r="D33" s="154">
        <v>14</v>
      </c>
      <c r="E33" s="155" t="s">
        <v>28</v>
      </c>
      <c r="F33" s="166" t="e">
        <f>F32/(F27/13)</f>
        <v>#DIV/0!</v>
      </c>
      <c r="G33" s="167" t="e">
        <f t="shared" ref="G33:Q33" si="21">G32/(G27/13)</f>
        <v>#DIV/0!</v>
      </c>
      <c r="H33" s="167" t="e">
        <f t="shared" si="21"/>
        <v>#DIV/0!</v>
      </c>
      <c r="I33" s="169" t="e">
        <f t="shared" si="21"/>
        <v>#DIV/0!</v>
      </c>
      <c r="J33" s="166" t="e">
        <f t="shared" si="21"/>
        <v>#DIV/0!</v>
      </c>
      <c r="K33" s="167" t="e">
        <f t="shared" si="21"/>
        <v>#DIV/0!</v>
      </c>
      <c r="L33" s="167" t="e">
        <f t="shared" si="21"/>
        <v>#DIV/0!</v>
      </c>
      <c r="M33" s="169" t="e">
        <f t="shared" si="21"/>
        <v>#DIV/0!</v>
      </c>
      <c r="N33" s="166" t="e">
        <f t="shared" si="21"/>
        <v>#DIV/0!</v>
      </c>
      <c r="O33" s="167" t="e">
        <f t="shared" si="21"/>
        <v>#DIV/0!</v>
      </c>
      <c r="P33" s="167" t="e">
        <f t="shared" si="21"/>
        <v>#DIV/0!</v>
      </c>
      <c r="Q33" s="169" t="e">
        <f t="shared" si="21"/>
        <v>#DIV/0!</v>
      </c>
      <c r="R33" s="56"/>
      <c r="S33" s="166" t="e">
        <f t="shared" ref="S33" si="22">I33</f>
        <v>#DIV/0!</v>
      </c>
      <c r="T33" s="167" t="e">
        <f t="shared" ref="T33" si="23">M33</f>
        <v>#DIV/0!</v>
      </c>
      <c r="U33" s="168" t="e">
        <f t="shared" ref="U33" si="24">Q33</f>
        <v>#DIV/0!</v>
      </c>
    </row>
    <row r="34" spans="1:21" x14ac:dyDescent="0.2">
      <c r="A34" s="11">
        <f t="shared" si="0"/>
        <v>0</v>
      </c>
      <c r="B34" s="11" t="str">
        <f t="shared" si="1"/>
        <v>All Specialties15</v>
      </c>
      <c r="C34" s="402" t="str">
        <f t="shared" si="2"/>
        <v>All Specialties</v>
      </c>
      <c r="D34" s="154">
        <v>15</v>
      </c>
      <c r="E34" s="161" t="s">
        <v>33</v>
      </c>
      <c r="F34" s="156">
        <f t="shared" ref="F34:Q34" si="25">SUM(F58,F82,F106,F130,F154,F178,F202,F226,F250,F274,F298,F322,F346,F370,F394,F418,F442,F466,F490,F514,F538,F562,F586)</f>
        <v>0</v>
      </c>
      <c r="G34" s="157">
        <f t="shared" si="25"/>
        <v>0</v>
      </c>
      <c r="H34" s="157">
        <f t="shared" si="25"/>
        <v>0</v>
      </c>
      <c r="I34" s="158">
        <f t="shared" si="25"/>
        <v>0</v>
      </c>
      <c r="J34" s="156">
        <f t="shared" si="25"/>
        <v>0</v>
      </c>
      <c r="K34" s="157">
        <f t="shared" si="25"/>
        <v>0</v>
      </c>
      <c r="L34" s="157">
        <f t="shared" si="25"/>
        <v>0</v>
      </c>
      <c r="M34" s="158">
        <f t="shared" si="25"/>
        <v>0</v>
      </c>
      <c r="N34" s="156">
        <f t="shared" si="25"/>
        <v>0</v>
      </c>
      <c r="O34" s="157">
        <f t="shared" si="25"/>
        <v>0</v>
      </c>
      <c r="P34" s="157">
        <f t="shared" si="25"/>
        <v>0</v>
      </c>
      <c r="Q34" s="158">
        <f t="shared" si="25"/>
        <v>0</v>
      </c>
      <c r="R34" s="39"/>
      <c r="S34" s="166">
        <f>I34</f>
        <v>0</v>
      </c>
      <c r="T34" s="167">
        <f>M34</f>
        <v>0</v>
      </c>
      <c r="U34" s="168">
        <f>Q34</f>
        <v>0</v>
      </c>
    </row>
    <row r="35" spans="1:21" x14ac:dyDescent="0.2">
      <c r="A35" s="11">
        <f t="shared" si="0"/>
        <v>0</v>
      </c>
      <c r="B35" s="11" t="str">
        <f t="shared" si="1"/>
        <v>All Specialties16</v>
      </c>
      <c r="C35" s="402" t="str">
        <f t="shared" si="2"/>
        <v>All Specialties</v>
      </c>
      <c r="D35" s="154">
        <v>16</v>
      </c>
      <c r="E35" s="155" t="s">
        <v>275</v>
      </c>
      <c r="F35" s="166" t="e">
        <f>VLOOKUP(CONCATENATE($A35,$C35),'[1]TTG Board spclty milstns MNTH'!$D$2:$AJ$386,F$7,FALSE)</f>
        <v>#N/A</v>
      </c>
      <c r="G35" s="167" t="e">
        <f>VLOOKUP(CONCATENATE($A35,$C35),'[1]TTG Board spclty milstns MNTH'!$D$2:$AJ$386,G$7,FALSE)</f>
        <v>#N/A</v>
      </c>
      <c r="H35" s="167" t="e">
        <f>VLOOKUP(CONCATENATE($A35,$C35),'[1]TTG Board spclty milstns MNTH'!$D$2:$AJ$386,H$7,FALSE)</f>
        <v>#N/A</v>
      </c>
      <c r="I35" s="169" t="e">
        <f>VLOOKUP(CONCATENATE($A35,$C35),'[1]TTG Board spclty milstns MNTH'!$D$2:$AJ$386,I$7,FALSE)</f>
        <v>#N/A</v>
      </c>
      <c r="J35" s="166" t="e">
        <f>VLOOKUP(CONCATENATE($A35,$C35),'[1]TTG Board spclty milstns MNTH'!$D$2:$AJ$386,J$7,FALSE)</f>
        <v>#N/A</v>
      </c>
      <c r="K35" s="167" t="e">
        <f>VLOOKUP(CONCATENATE($A35,$C35),'[1]TTG Board spclty milstns MNTH'!$D$2:$AJ$386,K$7,FALSE)</f>
        <v>#N/A</v>
      </c>
      <c r="L35" s="167" t="e">
        <f>VLOOKUP(CONCATENATE($A35,$C35),'[1]TTG Board spclty milstns MNTH'!$D$2:$AJ$386,L$7,FALSE)</f>
        <v>#N/A</v>
      </c>
      <c r="M35" s="169" t="e">
        <f>VLOOKUP(CONCATENATE($A35,$C35),'[1]TTG Board spclty milstns MNTH'!$D$2:$AJ$386,M$7,FALSE)</f>
        <v>#N/A</v>
      </c>
      <c r="N35" s="409" t="s">
        <v>16</v>
      </c>
      <c r="O35" s="410" t="s">
        <v>16</v>
      </c>
      <c r="P35" s="410" t="s">
        <v>16</v>
      </c>
      <c r="Q35" s="411" t="s">
        <v>16</v>
      </c>
      <c r="R35" s="39"/>
      <c r="S35" s="166" t="e">
        <f>I35</f>
        <v>#N/A</v>
      </c>
      <c r="T35" s="167" t="e">
        <f>M35</f>
        <v>#N/A</v>
      </c>
      <c r="U35" s="168" t="str">
        <f>Q35</f>
        <v>-</v>
      </c>
    </row>
    <row r="36" spans="1:21" ht="13.5" thickBot="1" x14ac:dyDescent="0.25">
      <c r="A36" s="11">
        <f t="shared" si="0"/>
        <v>0</v>
      </c>
      <c r="B36" s="11" t="str">
        <f t="shared" si="1"/>
        <v>All Specialties17</v>
      </c>
      <c r="C36" s="402" t="str">
        <f t="shared" si="2"/>
        <v>All Specialties</v>
      </c>
      <c r="D36" s="154">
        <v>17</v>
      </c>
      <c r="E36" s="155" t="s">
        <v>34</v>
      </c>
      <c r="F36" s="156">
        <f t="shared" ref="F36:Q36" si="26">SUM(F60,F84,F108,F132,F156,F180,F204,F228,F252,F276,F300,F324,F348,F372,F396,F420,F444,F468,F492,F516,F540,F564,F588)</f>
        <v>0</v>
      </c>
      <c r="G36" s="157">
        <f t="shared" si="26"/>
        <v>0</v>
      </c>
      <c r="H36" s="157">
        <f t="shared" si="26"/>
        <v>0</v>
      </c>
      <c r="I36" s="158">
        <f t="shared" si="26"/>
        <v>0</v>
      </c>
      <c r="J36" s="156">
        <f t="shared" si="26"/>
        <v>0</v>
      </c>
      <c r="K36" s="157">
        <f t="shared" si="26"/>
        <v>0</v>
      </c>
      <c r="L36" s="157">
        <f t="shared" si="26"/>
        <v>0</v>
      </c>
      <c r="M36" s="158">
        <f t="shared" si="26"/>
        <v>0</v>
      </c>
      <c r="N36" s="156">
        <f t="shared" si="26"/>
        <v>0</v>
      </c>
      <c r="O36" s="157">
        <f t="shared" si="26"/>
        <v>0</v>
      </c>
      <c r="P36" s="157">
        <f t="shared" si="26"/>
        <v>0</v>
      </c>
      <c r="Q36" s="158">
        <f t="shared" si="26"/>
        <v>0</v>
      </c>
      <c r="R36" s="39"/>
      <c r="S36" s="166">
        <f>I36</f>
        <v>0</v>
      </c>
      <c r="T36" s="167">
        <f>M36</f>
        <v>0</v>
      </c>
      <c r="U36" s="168">
        <f>Q36</f>
        <v>0</v>
      </c>
    </row>
    <row r="37" spans="1:21" ht="18.75" thickBot="1" x14ac:dyDescent="0.3">
      <c r="A37" s="11">
        <f t="shared" si="0"/>
        <v>0</v>
      </c>
      <c r="B37" s="11" t="str">
        <f t="shared" si="1"/>
        <v>ENTENT</v>
      </c>
      <c r="C37" s="416" t="str">
        <f>D37</f>
        <v>ENT</v>
      </c>
      <c r="D37" s="417" t="s">
        <v>63</v>
      </c>
      <c r="E37" s="80"/>
      <c r="F37" s="127"/>
      <c r="G37" s="81"/>
      <c r="H37" s="81"/>
      <c r="I37" s="81"/>
      <c r="J37" s="81"/>
      <c r="K37" s="81"/>
      <c r="L37" s="81"/>
      <c r="M37" s="81"/>
      <c r="N37" s="69"/>
      <c r="O37" s="69"/>
      <c r="P37" s="69"/>
      <c r="Q37" s="69"/>
      <c r="R37" s="69"/>
      <c r="S37" s="134"/>
      <c r="T37" s="134"/>
      <c r="U37" s="135"/>
    </row>
    <row r="38" spans="1:21" x14ac:dyDescent="0.2">
      <c r="A38" s="11">
        <f t="shared" si="0"/>
        <v>0</v>
      </c>
      <c r="B38" s="11" t="str">
        <f t="shared" si="1"/>
        <v>ENT1</v>
      </c>
      <c r="C38" s="402" t="str">
        <f>C37</f>
        <v>ENT</v>
      </c>
      <c r="D38" s="84">
        <v>1</v>
      </c>
      <c r="E38" s="21" t="s">
        <v>55</v>
      </c>
      <c r="F38" s="198">
        <v>0</v>
      </c>
      <c r="G38" s="20"/>
      <c r="H38" s="20"/>
      <c r="I38" s="120"/>
      <c r="J38" s="128"/>
      <c r="K38" s="13"/>
      <c r="L38" s="13"/>
      <c r="M38" s="129"/>
      <c r="N38" s="128"/>
      <c r="O38" s="13"/>
      <c r="P38" s="13"/>
      <c r="Q38" s="129"/>
      <c r="R38" s="41"/>
      <c r="S38" s="117"/>
      <c r="T38" s="65"/>
      <c r="U38" s="118"/>
    </row>
    <row r="39" spans="1:21" x14ac:dyDescent="0.2">
      <c r="A39" s="11">
        <f t="shared" si="0"/>
        <v>0</v>
      </c>
      <c r="B39" s="11" t="str">
        <f t="shared" si="1"/>
        <v>ENT2</v>
      </c>
      <c r="C39" s="402" t="str">
        <f t="shared" ref="C39:C60" si="27">C38</f>
        <v>ENT</v>
      </c>
      <c r="D39" s="84">
        <v>2</v>
      </c>
      <c r="E39" s="21" t="s">
        <v>117</v>
      </c>
      <c r="F39" s="198">
        <v>0</v>
      </c>
      <c r="G39" s="20"/>
      <c r="H39" s="20"/>
      <c r="I39" s="120"/>
      <c r="J39" s="119"/>
      <c r="K39" s="20"/>
      <c r="L39" s="20"/>
      <c r="M39" s="120"/>
      <c r="N39" s="119"/>
      <c r="O39" s="20"/>
      <c r="P39" s="20"/>
      <c r="Q39" s="120"/>
      <c r="R39" s="41"/>
      <c r="S39" s="117"/>
      <c r="T39" s="65"/>
      <c r="U39" s="118"/>
    </row>
    <row r="40" spans="1:21" x14ac:dyDescent="0.2">
      <c r="A40" s="11">
        <f t="shared" si="0"/>
        <v>0</v>
      </c>
      <c r="B40" s="11" t="str">
        <f t="shared" si="1"/>
        <v>ENT3</v>
      </c>
      <c r="C40" s="402" t="str">
        <f t="shared" si="27"/>
        <v>ENT</v>
      </c>
      <c r="D40" s="84">
        <v>3</v>
      </c>
      <c r="E40" s="21" t="s">
        <v>118</v>
      </c>
      <c r="F40" s="198">
        <v>0</v>
      </c>
      <c r="G40" s="20"/>
      <c r="H40" s="20"/>
      <c r="I40" s="120"/>
      <c r="J40" s="119"/>
      <c r="K40" s="20"/>
      <c r="L40" s="20"/>
      <c r="M40" s="120"/>
      <c r="N40" s="119"/>
      <c r="O40" s="20"/>
      <c r="P40" s="20"/>
      <c r="Q40" s="120"/>
      <c r="R40" s="41"/>
      <c r="S40" s="117"/>
      <c r="T40" s="65"/>
      <c r="U40" s="118"/>
    </row>
    <row r="41" spans="1:21" x14ac:dyDescent="0.2">
      <c r="A41" s="11">
        <f t="shared" si="0"/>
        <v>0</v>
      </c>
      <c r="B41" s="11" t="str">
        <f t="shared" si="1"/>
        <v xml:space="preserve">ENT </v>
      </c>
      <c r="C41" s="402" t="str">
        <f t="shared" si="27"/>
        <v>ENT</v>
      </c>
      <c r="D41" s="88" t="s">
        <v>100</v>
      </c>
      <c r="E41" s="34"/>
      <c r="F41" s="20"/>
      <c r="G41" s="20"/>
      <c r="H41" s="20"/>
      <c r="I41" s="120"/>
      <c r="J41" s="130"/>
      <c r="K41" s="52"/>
      <c r="L41" s="52"/>
      <c r="M41" s="131"/>
      <c r="N41" s="130"/>
      <c r="O41" s="52"/>
      <c r="P41" s="52"/>
      <c r="Q41" s="131"/>
      <c r="R41" s="41"/>
      <c r="S41" s="117"/>
      <c r="T41" s="65"/>
      <c r="U41" s="118"/>
    </row>
    <row r="42" spans="1:21" x14ac:dyDescent="0.2">
      <c r="A42" s="11">
        <f t="shared" si="0"/>
        <v>0</v>
      </c>
      <c r="B42" s="11" t="str">
        <f t="shared" si="1"/>
        <v xml:space="preserve">ENT </v>
      </c>
      <c r="C42" s="402" t="str">
        <f t="shared" si="27"/>
        <v>ENT</v>
      </c>
      <c r="D42" s="84" t="s">
        <v>100</v>
      </c>
      <c r="E42" s="21" t="s">
        <v>36</v>
      </c>
      <c r="F42" s="23"/>
      <c r="G42" s="24"/>
      <c r="H42" s="24"/>
      <c r="I42" s="25"/>
      <c r="J42" s="23"/>
      <c r="K42" s="24"/>
      <c r="L42" s="24"/>
      <c r="M42" s="25"/>
      <c r="N42" s="23"/>
      <c r="O42" s="24"/>
      <c r="P42" s="24"/>
      <c r="Q42" s="25"/>
      <c r="R42" s="41"/>
      <c r="S42" s="71"/>
      <c r="T42" s="72"/>
      <c r="U42" s="100"/>
    </row>
    <row r="43" spans="1:21" x14ac:dyDescent="0.2">
      <c r="A43" s="11">
        <f t="shared" si="0"/>
        <v>0</v>
      </c>
      <c r="B43" s="11" t="str">
        <f t="shared" si="1"/>
        <v>ENT4</v>
      </c>
      <c r="C43" s="402" t="str">
        <f t="shared" si="27"/>
        <v>ENT</v>
      </c>
      <c r="D43" s="86">
        <v>4</v>
      </c>
      <c r="E43" s="44" t="s">
        <v>15</v>
      </c>
      <c r="F43" s="27"/>
      <c r="G43" s="28"/>
      <c r="H43" s="28"/>
      <c r="I43" s="29"/>
      <c r="J43" s="27"/>
      <c r="K43" s="28"/>
      <c r="L43" s="28"/>
      <c r="M43" s="29"/>
      <c r="N43" s="27"/>
      <c r="O43" s="28"/>
      <c r="P43" s="28"/>
      <c r="Q43" s="29"/>
      <c r="R43" s="41"/>
      <c r="S43" s="66">
        <f>SUM(F43:I43)</f>
        <v>0</v>
      </c>
      <c r="T43" s="67">
        <f>SUM(J43:M43)</f>
        <v>0</v>
      </c>
      <c r="U43" s="101">
        <f>SUM(N43:Q43)</f>
        <v>0</v>
      </c>
    </row>
    <row r="44" spans="1:21" x14ac:dyDescent="0.2">
      <c r="A44" s="11">
        <f t="shared" si="0"/>
        <v>0</v>
      </c>
      <c r="B44" s="11" t="str">
        <f t="shared" si="1"/>
        <v>ENT5</v>
      </c>
      <c r="C44" s="402" t="str">
        <f t="shared" si="27"/>
        <v>ENT</v>
      </c>
      <c r="D44" s="154">
        <v>5</v>
      </c>
      <c r="E44" s="161" t="s">
        <v>31</v>
      </c>
      <c r="F44" s="163">
        <f>VLOOKUP(CONCATENATE($C44,$F$8),'1. Performance Plan OP'!$B$13:$U$672,F$9,FALSE)</f>
        <v>0</v>
      </c>
      <c r="G44" s="157">
        <f>VLOOKUP(CONCATENATE($C44,$F$8),'1. Performance Plan OP'!$B$13:$U$672,G$9,FALSE)</f>
        <v>0</v>
      </c>
      <c r="H44" s="157">
        <f>VLOOKUP(CONCATENATE($C44,$F$8),'1. Performance Plan OP'!$B$13:$U$672,H$9,FALSE)</f>
        <v>0</v>
      </c>
      <c r="I44" s="158">
        <f>VLOOKUP(CONCATENATE($C44,$F$8),'1. Performance Plan OP'!$B$13:$U$672,I$9,FALSE)</f>
        <v>0</v>
      </c>
      <c r="J44" s="156">
        <f>VLOOKUP(CONCATENATE($C44,$F$8),'1. Performance Plan OP'!$B$13:$U$672,J$9,FALSE)</f>
        <v>0</v>
      </c>
      <c r="K44" s="157">
        <f>VLOOKUP(CONCATENATE($C44,$F$8),'1. Performance Plan OP'!$B$13:$U$672,K$9,FALSE)</f>
        <v>0</v>
      </c>
      <c r="L44" s="157">
        <f>VLOOKUP(CONCATENATE($C44,$F$8),'1. Performance Plan OP'!$B$13:$U$672,L$9,FALSE)</f>
        <v>0</v>
      </c>
      <c r="M44" s="158">
        <f>VLOOKUP(CONCATENATE($C44,$F$8),'1. Performance Plan OP'!$B$13:$U$672,M$9,FALSE)</f>
        <v>0</v>
      </c>
      <c r="N44" s="156">
        <f>VLOOKUP(CONCATENATE($C44,$F$8),'1. Performance Plan OP'!$B$13:$U$672,N$9,FALSE)</f>
        <v>0</v>
      </c>
      <c r="O44" s="157">
        <f>VLOOKUP(CONCATENATE($C44,$F$8),'1. Performance Plan OP'!$B$13:$U$672,O$9,FALSE)</f>
        <v>0</v>
      </c>
      <c r="P44" s="157">
        <f>VLOOKUP(CONCATENATE($C44,$F$8),'1. Performance Plan OP'!$B$13:$U$672,P$9,FALSE)</f>
        <v>0</v>
      </c>
      <c r="Q44" s="158">
        <f>VLOOKUP(CONCATENATE($C44,$F$8),'1. Performance Plan OP'!$B$13:$U$672,Q$9,FALSE)</f>
        <v>0</v>
      </c>
      <c r="R44" s="79"/>
      <c r="S44" s="156">
        <f>SUM(F44:I44)</f>
        <v>0</v>
      </c>
      <c r="T44" s="157">
        <f>SUM(J44:M44)</f>
        <v>0</v>
      </c>
      <c r="U44" s="160">
        <f>SUM(N44:Q44)</f>
        <v>0</v>
      </c>
    </row>
    <row r="45" spans="1:21" x14ac:dyDescent="0.2">
      <c r="A45" s="11">
        <f t="shared" si="0"/>
        <v>0</v>
      </c>
      <c r="B45" s="11" t="str">
        <f t="shared" si="1"/>
        <v>ENT6</v>
      </c>
      <c r="C45" s="402" t="str">
        <f t="shared" si="27"/>
        <v>ENT</v>
      </c>
      <c r="D45" s="87">
        <v>6</v>
      </c>
      <c r="E45" s="45" t="s">
        <v>14</v>
      </c>
      <c r="F45" s="31"/>
      <c r="G45" s="32"/>
      <c r="H45" s="32"/>
      <c r="I45" s="33"/>
      <c r="J45" s="31"/>
      <c r="K45" s="32"/>
      <c r="L45" s="32"/>
      <c r="M45" s="33"/>
      <c r="N45" s="31"/>
      <c r="O45" s="32"/>
      <c r="P45" s="32"/>
      <c r="Q45" s="33"/>
      <c r="R45" s="41"/>
      <c r="S45" s="58">
        <f t="shared" ref="S45" si="28">SUM(F45:I45)</f>
        <v>0</v>
      </c>
      <c r="T45" s="57">
        <f t="shared" ref="T45" si="29">SUM(J45:M45)</f>
        <v>0</v>
      </c>
      <c r="U45" s="102">
        <f t="shared" ref="U45" si="30">SUM(N45:Q45)</f>
        <v>0</v>
      </c>
    </row>
    <row r="46" spans="1:21" x14ac:dyDescent="0.2">
      <c r="A46" s="11">
        <f t="shared" si="0"/>
        <v>0</v>
      </c>
      <c r="B46" s="11" t="str">
        <f t="shared" si="1"/>
        <v>ENT7</v>
      </c>
      <c r="C46" s="402" t="str">
        <f t="shared" si="27"/>
        <v>ENT</v>
      </c>
      <c r="D46" s="84">
        <v>7</v>
      </c>
      <c r="E46" s="21" t="s">
        <v>18</v>
      </c>
      <c r="F46" s="62">
        <f>SUM(F43:F44)-F45</f>
        <v>0</v>
      </c>
      <c r="G46" s="63">
        <f t="shared" ref="G46" si="31">SUM(G43:G44)-G45</f>
        <v>0</v>
      </c>
      <c r="H46" s="63">
        <f t="shared" ref="H46" si="32">SUM(H43:H44)-H45</f>
        <v>0</v>
      </c>
      <c r="I46" s="64">
        <f t="shared" ref="I46" si="33">SUM(I43:I44)-I45</f>
        <v>0</v>
      </c>
      <c r="J46" s="62">
        <f t="shared" ref="J46" si="34">SUM(J43:J44)-J45</f>
        <v>0</v>
      </c>
      <c r="K46" s="63">
        <f t="shared" ref="K46" si="35">SUM(K43:K44)-K45</f>
        <v>0</v>
      </c>
      <c r="L46" s="63">
        <f t="shared" ref="L46" si="36">SUM(L43:L44)-L45</f>
        <v>0</v>
      </c>
      <c r="M46" s="64">
        <f t="shared" ref="M46" si="37">SUM(M43:M44)-M45</f>
        <v>0</v>
      </c>
      <c r="N46" s="62">
        <f t="shared" ref="N46" si="38">SUM(N43:N44)-N45</f>
        <v>0</v>
      </c>
      <c r="O46" s="63">
        <f t="shared" ref="O46" si="39">SUM(O43:O44)-O45</f>
        <v>0</v>
      </c>
      <c r="P46" s="63">
        <f t="shared" ref="P46" si="40">SUM(P43:P44)-P45</f>
        <v>0</v>
      </c>
      <c r="Q46" s="64">
        <f t="shared" ref="Q46" si="41">SUM(Q43:Q44)-Q45</f>
        <v>0</v>
      </c>
      <c r="R46" s="79"/>
      <c r="S46" s="62">
        <f t="shared" ref="S46" si="42">SUM(F46:I46)</f>
        <v>0</v>
      </c>
      <c r="T46" s="63">
        <f t="shared" ref="T46" si="43">SUM(J46:M46)</f>
        <v>0</v>
      </c>
      <c r="U46" s="103">
        <f t="shared" ref="U46" si="44">SUM(N46:Q46)</f>
        <v>0</v>
      </c>
    </row>
    <row r="47" spans="1:21" x14ac:dyDescent="0.2">
      <c r="A47" s="11">
        <f t="shared" si="0"/>
        <v>0</v>
      </c>
      <c r="B47" s="11" t="str">
        <f t="shared" si="1"/>
        <v xml:space="preserve">ENT </v>
      </c>
      <c r="C47" s="402" t="str">
        <f t="shared" si="27"/>
        <v>ENT</v>
      </c>
      <c r="D47" s="88" t="s">
        <v>100</v>
      </c>
      <c r="E47" s="34"/>
      <c r="F47" s="35"/>
      <c r="G47" s="36"/>
      <c r="H47" s="36"/>
      <c r="I47" s="37"/>
      <c r="J47" s="38"/>
      <c r="K47" s="39"/>
      <c r="L47" s="39"/>
      <c r="M47" s="40"/>
      <c r="N47" s="38"/>
      <c r="O47" s="39"/>
      <c r="P47" s="39"/>
      <c r="Q47" s="40"/>
      <c r="R47" s="41"/>
      <c r="S47" s="77"/>
      <c r="T47" s="56"/>
      <c r="U47" s="104"/>
    </row>
    <row r="48" spans="1:21" x14ac:dyDescent="0.2">
      <c r="A48" s="11">
        <f t="shared" si="0"/>
        <v>0</v>
      </c>
      <c r="B48" s="11" t="str">
        <f t="shared" si="1"/>
        <v xml:space="preserve">ENT </v>
      </c>
      <c r="C48" s="402" t="str">
        <f t="shared" si="27"/>
        <v>ENT</v>
      </c>
      <c r="D48" s="84" t="s">
        <v>100</v>
      </c>
      <c r="E48" s="21" t="s">
        <v>32</v>
      </c>
      <c r="F48" s="23"/>
      <c r="G48" s="24"/>
      <c r="H48" s="24"/>
      <c r="I48" s="25"/>
      <c r="J48" s="23"/>
      <c r="K48" s="24"/>
      <c r="L48" s="24"/>
      <c r="M48" s="25"/>
      <c r="N48" s="23"/>
      <c r="O48" s="24"/>
      <c r="P48" s="24"/>
      <c r="Q48" s="25"/>
      <c r="R48" s="41"/>
      <c r="S48" s="71"/>
      <c r="T48" s="72"/>
      <c r="U48" s="100"/>
    </row>
    <row r="49" spans="1:21" x14ac:dyDescent="0.2">
      <c r="A49" s="11">
        <f t="shared" si="0"/>
        <v>0</v>
      </c>
      <c r="B49" s="11" t="str">
        <f t="shared" si="1"/>
        <v>ENT8</v>
      </c>
      <c r="C49" s="402" t="str">
        <f t="shared" si="27"/>
        <v>ENT</v>
      </c>
      <c r="D49" s="86">
        <v>8</v>
      </c>
      <c r="E49" s="44" t="s">
        <v>49</v>
      </c>
      <c r="F49" s="27"/>
      <c r="G49" s="28"/>
      <c r="H49" s="28"/>
      <c r="I49" s="29"/>
      <c r="J49" s="27"/>
      <c r="K49" s="28"/>
      <c r="L49" s="28"/>
      <c r="M49" s="29"/>
      <c r="N49" s="27"/>
      <c r="O49" s="28"/>
      <c r="P49" s="28"/>
      <c r="Q49" s="29"/>
      <c r="R49" s="39"/>
      <c r="S49" s="55">
        <f>SUM(F49:I49)</f>
        <v>0</v>
      </c>
      <c r="T49" s="54">
        <f>SUM(J49:M49)</f>
        <v>0</v>
      </c>
      <c r="U49" s="105">
        <f>SUM(N49:Q49)</f>
        <v>0</v>
      </c>
    </row>
    <row r="50" spans="1:21" x14ac:dyDescent="0.2">
      <c r="A50" s="11">
        <f t="shared" si="0"/>
        <v>0</v>
      </c>
      <c r="B50" s="11" t="str">
        <f t="shared" si="1"/>
        <v>ENT9</v>
      </c>
      <c r="C50" s="402" t="str">
        <f t="shared" si="27"/>
        <v>ENT</v>
      </c>
      <c r="D50" s="86">
        <v>9</v>
      </c>
      <c r="E50" s="45" t="s">
        <v>56</v>
      </c>
      <c r="F50" s="31"/>
      <c r="G50" s="32"/>
      <c r="H50" s="32"/>
      <c r="I50" s="33"/>
      <c r="J50" s="31"/>
      <c r="K50" s="32"/>
      <c r="L50" s="32"/>
      <c r="M50" s="33"/>
      <c r="N50" s="31"/>
      <c r="O50" s="32"/>
      <c r="P50" s="32"/>
      <c r="Q50" s="33"/>
      <c r="R50" s="39"/>
      <c r="S50" s="58">
        <f t="shared" ref="S50:S51" si="45">SUM(F50:I50)</f>
        <v>0</v>
      </c>
      <c r="T50" s="57">
        <f t="shared" ref="T50:T51" si="46">SUM(J50:M50)</f>
        <v>0</v>
      </c>
      <c r="U50" s="102">
        <f t="shared" ref="U50:U51" si="47">SUM(N50:Q50)</f>
        <v>0</v>
      </c>
    </row>
    <row r="51" spans="1:21" x14ac:dyDescent="0.2">
      <c r="A51" s="11">
        <f t="shared" si="0"/>
        <v>0</v>
      </c>
      <c r="B51" s="11" t="str">
        <f t="shared" si="1"/>
        <v>ENT10</v>
      </c>
      <c r="C51" s="402" t="str">
        <f t="shared" si="27"/>
        <v>ENT</v>
      </c>
      <c r="D51" s="84">
        <v>10</v>
      </c>
      <c r="E51" s="21" t="s">
        <v>35</v>
      </c>
      <c r="F51" s="62">
        <f t="shared" ref="F51:Q51" si="48">SUM(F49:F50)</f>
        <v>0</v>
      </c>
      <c r="G51" s="63">
        <f t="shared" si="48"/>
        <v>0</v>
      </c>
      <c r="H51" s="63">
        <f t="shared" si="48"/>
        <v>0</v>
      </c>
      <c r="I51" s="64">
        <f t="shared" si="48"/>
        <v>0</v>
      </c>
      <c r="J51" s="62">
        <f t="shared" si="48"/>
        <v>0</v>
      </c>
      <c r="K51" s="63">
        <f t="shared" si="48"/>
        <v>0</v>
      </c>
      <c r="L51" s="63">
        <f t="shared" si="48"/>
        <v>0</v>
      </c>
      <c r="M51" s="64">
        <f t="shared" si="48"/>
        <v>0</v>
      </c>
      <c r="N51" s="62">
        <f t="shared" si="48"/>
        <v>0</v>
      </c>
      <c r="O51" s="63">
        <f t="shared" si="48"/>
        <v>0</v>
      </c>
      <c r="P51" s="63">
        <f t="shared" si="48"/>
        <v>0</v>
      </c>
      <c r="Q51" s="64">
        <f t="shared" si="48"/>
        <v>0</v>
      </c>
      <c r="R51" s="79"/>
      <c r="S51" s="62">
        <f t="shared" si="45"/>
        <v>0</v>
      </c>
      <c r="T51" s="63">
        <f t="shared" si="46"/>
        <v>0</v>
      </c>
      <c r="U51" s="103">
        <f t="shared" si="47"/>
        <v>0</v>
      </c>
    </row>
    <row r="52" spans="1:21" x14ac:dyDescent="0.2">
      <c r="A52" s="11">
        <f t="shared" si="0"/>
        <v>0</v>
      </c>
      <c r="B52" s="11" t="str">
        <f t="shared" si="1"/>
        <v xml:space="preserve">ENT </v>
      </c>
      <c r="C52" s="402" t="str">
        <f t="shared" si="27"/>
        <v>ENT</v>
      </c>
      <c r="D52" s="89" t="s">
        <v>100</v>
      </c>
      <c r="E52" s="43"/>
      <c r="F52" s="38"/>
      <c r="G52" s="39"/>
      <c r="H52" s="39"/>
      <c r="I52" s="40"/>
      <c r="J52" s="38"/>
      <c r="K52" s="39"/>
      <c r="L52" s="39"/>
      <c r="M52" s="40"/>
      <c r="N52" s="38"/>
      <c r="O52" s="39"/>
      <c r="P52" s="39"/>
      <c r="Q52" s="40"/>
      <c r="R52" s="39"/>
      <c r="S52" s="77"/>
      <c r="T52" s="56"/>
      <c r="U52" s="104"/>
    </row>
    <row r="53" spans="1:21" x14ac:dyDescent="0.2">
      <c r="A53" s="11">
        <f t="shared" si="0"/>
        <v>0</v>
      </c>
      <c r="B53" s="11" t="str">
        <f t="shared" si="1"/>
        <v xml:space="preserve">ENT </v>
      </c>
      <c r="C53" s="402" t="str">
        <f t="shared" si="27"/>
        <v>ENT</v>
      </c>
      <c r="D53" s="84" t="s">
        <v>100</v>
      </c>
      <c r="E53" s="21" t="s">
        <v>27</v>
      </c>
      <c r="F53" s="23"/>
      <c r="G53" s="24"/>
      <c r="H53" s="24"/>
      <c r="I53" s="25"/>
      <c r="J53" s="23"/>
      <c r="K53" s="24"/>
      <c r="L53" s="24"/>
      <c r="M53" s="25"/>
      <c r="N53" s="23"/>
      <c r="O53" s="24"/>
      <c r="P53" s="24"/>
      <c r="Q53" s="25"/>
      <c r="R53" s="39"/>
      <c r="S53" s="71"/>
      <c r="T53" s="72"/>
      <c r="U53" s="100"/>
    </row>
    <row r="54" spans="1:21" x14ac:dyDescent="0.2">
      <c r="A54" s="11">
        <f t="shared" si="0"/>
        <v>0</v>
      </c>
      <c r="B54" s="11" t="str">
        <f t="shared" si="1"/>
        <v>ENT11</v>
      </c>
      <c r="C54" s="402" t="str">
        <f t="shared" si="27"/>
        <v>ENT</v>
      </c>
      <c r="D54" s="154">
        <v>11</v>
      </c>
      <c r="E54" s="155" t="s">
        <v>133</v>
      </c>
      <c r="F54" s="156">
        <f>F46-F49</f>
        <v>0</v>
      </c>
      <c r="G54" s="157">
        <f t="shared" ref="G54:Q54" si="49">G46-G49</f>
        <v>0</v>
      </c>
      <c r="H54" s="157">
        <f t="shared" si="49"/>
        <v>0</v>
      </c>
      <c r="I54" s="158">
        <f t="shared" si="49"/>
        <v>0</v>
      </c>
      <c r="J54" s="156">
        <f t="shared" si="49"/>
        <v>0</v>
      </c>
      <c r="K54" s="157">
        <f t="shared" si="49"/>
        <v>0</v>
      </c>
      <c r="L54" s="157">
        <f t="shared" si="49"/>
        <v>0</v>
      </c>
      <c r="M54" s="158">
        <f t="shared" si="49"/>
        <v>0</v>
      </c>
      <c r="N54" s="156">
        <f t="shared" si="49"/>
        <v>0</v>
      </c>
      <c r="O54" s="157">
        <f t="shared" si="49"/>
        <v>0</v>
      </c>
      <c r="P54" s="157">
        <f t="shared" si="49"/>
        <v>0</v>
      </c>
      <c r="Q54" s="158">
        <f t="shared" si="49"/>
        <v>0</v>
      </c>
      <c r="R54" s="56"/>
      <c r="S54" s="162">
        <f t="shared" ref="S54:U54" si="50">S46-S49</f>
        <v>0</v>
      </c>
      <c r="T54" s="157">
        <f t="shared" si="50"/>
        <v>0</v>
      </c>
      <c r="U54" s="160">
        <f t="shared" si="50"/>
        <v>0</v>
      </c>
    </row>
    <row r="55" spans="1:21" x14ac:dyDescent="0.2">
      <c r="A55" s="11">
        <f t="shared" si="0"/>
        <v>0</v>
      </c>
      <c r="B55" s="11" t="str">
        <f t="shared" si="1"/>
        <v>ENT12</v>
      </c>
      <c r="C55" s="402" t="str">
        <f t="shared" si="27"/>
        <v>ENT</v>
      </c>
      <c r="D55" s="154">
        <v>12</v>
      </c>
      <c r="E55" s="155" t="s">
        <v>134</v>
      </c>
      <c r="F55" s="162">
        <f t="shared" ref="F55:U55" si="51">F46-F51</f>
        <v>0</v>
      </c>
      <c r="G55" s="163">
        <f t="shared" si="51"/>
        <v>0</v>
      </c>
      <c r="H55" s="163">
        <f t="shared" si="51"/>
        <v>0</v>
      </c>
      <c r="I55" s="164">
        <f t="shared" si="51"/>
        <v>0</v>
      </c>
      <c r="J55" s="162">
        <f t="shared" si="51"/>
        <v>0</v>
      </c>
      <c r="K55" s="163">
        <f t="shared" si="51"/>
        <v>0</v>
      </c>
      <c r="L55" s="163">
        <f t="shared" si="51"/>
        <v>0</v>
      </c>
      <c r="M55" s="164">
        <f t="shared" si="51"/>
        <v>0</v>
      </c>
      <c r="N55" s="162">
        <f t="shared" si="51"/>
        <v>0</v>
      </c>
      <c r="O55" s="163">
        <f t="shared" si="51"/>
        <v>0</v>
      </c>
      <c r="P55" s="163">
        <f t="shared" si="51"/>
        <v>0</v>
      </c>
      <c r="Q55" s="164">
        <f t="shared" si="51"/>
        <v>0</v>
      </c>
      <c r="R55" s="56">
        <f t="shared" si="51"/>
        <v>0</v>
      </c>
      <c r="S55" s="162">
        <f t="shared" si="51"/>
        <v>0</v>
      </c>
      <c r="T55" s="163">
        <f t="shared" si="51"/>
        <v>0</v>
      </c>
      <c r="U55" s="165">
        <f t="shared" si="51"/>
        <v>0</v>
      </c>
    </row>
    <row r="56" spans="1:21" x14ac:dyDescent="0.2">
      <c r="A56" s="11">
        <f t="shared" si="0"/>
        <v>0</v>
      </c>
      <c r="B56" s="11" t="str">
        <f t="shared" si="1"/>
        <v>ENT13</v>
      </c>
      <c r="C56" s="402" t="str">
        <f t="shared" si="27"/>
        <v>ENT</v>
      </c>
      <c r="D56" s="154">
        <v>13</v>
      </c>
      <c r="E56" s="161" t="s">
        <v>30</v>
      </c>
      <c r="F56" s="173">
        <f>F40+F55</f>
        <v>0</v>
      </c>
      <c r="G56" s="167">
        <f>F56+G55</f>
        <v>0</v>
      </c>
      <c r="H56" s="167">
        <f t="shared" ref="H56:Q56" si="52">G56+H55</f>
        <v>0</v>
      </c>
      <c r="I56" s="169">
        <f t="shared" si="52"/>
        <v>0</v>
      </c>
      <c r="J56" s="166">
        <f t="shared" si="52"/>
        <v>0</v>
      </c>
      <c r="K56" s="167">
        <f t="shared" si="52"/>
        <v>0</v>
      </c>
      <c r="L56" s="167">
        <f t="shared" si="52"/>
        <v>0</v>
      </c>
      <c r="M56" s="169">
        <f t="shared" si="52"/>
        <v>0</v>
      </c>
      <c r="N56" s="166">
        <f t="shared" si="52"/>
        <v>0</v>
      </c>
      <c r="O56" s="167">
        <f t="shared" si="52"/>
        <v>0</v>
      </c>
      <c r="P56" s="167">
        <f t="shared" si="52"/>
        <v>0</v>
      </c>
      <c r="Q56" s="169">
        <f t="shared" si="52"/>
        <v>0</v>
      </c>
      <c r="R56" s="56"/>
      <c r="S56" s="166">
        <f>I56</f>
        <v>0</v>
      </c>
      <c r="T56" s="167">
        <f>M56</f>
        <v>0</v>
      </c>
      <c r="U56" s="168">
        <f>Q56</f>
        <v>0</v>
      </c>
    </row>
    <row r="57" spans="1:21" x14ac:dyDescent="0.2">
      <c r="A57" s="11">
        <f t="shared" si="0"/>
        <v>0</v>
      </c>
      <c r="B57" s="11" t="str">
        <f t="shared" si="1"/>
        <v>ENT14</v>
      </c>
      <c r="C57" s="402" t="str">
        <f t="shared" si="27"/>
        <v>ENT</v>
      </c>
      <c r="D57" s="154">
        <v>14</v>
      </c>
      <c r="E57" s="155" t="s">
        <v>28</v>
      </c>
      <c r="F57" s="166" t="e">
        <f>F56/(F51/13)</f>
        <v>#DIV/0!</v>
      </c>
      <c r="G57" s="167" t="e">
        <f t="shared" ref="G57:Q57" si="53">G56/(G51/13)</f>
        <v>#DIV/0!</v>
      </c>
      <c r="H57" s="167" t="e">
        <f t="shared" si="53"/>
        <v>#DIV/0!</v>
      </c>
      <c r="I57" s="169" t="e">
        <f t="shared" si="53"/>
        <v>#DIV/0!</v>
      </c>
      <c r="J57" s="166" t="e">
        <f t="shared" si="53"/>
        <v>#DIV/0!</v>
      </c>
      <c r="K57" s="167" t="e">
        <f t="shared" si="53"/>
        <v>#DIV/0!</v>
      </c>
      <c r="L57" s="167" t="e">
        <f t="shared" si="53"/>
        <v>#DIV/0!</v>
      </c>
      <c r="M57" s="169" t="e">
        <f t="shared" si="53"/>
        <v>#DIV/0!</v>
      </c>
      <c r="N57" s="166" t="e">
        <f t="shared" si="53"/>
        <v>#DIV/0!</v>
      </c>
      <c r="O57" s="167" t="e">
        <f t="shared" si="53"/>
        <v>#DIV/0!</v>
      </c>
      <c r="P57" s="167" t="e">
        <f t="shared" si="53"/>
        <v>#DIV/0!</v>
      </c>
      <c r="Q57" s="169" t="e">
        <f t="shared" si="53"/>
        <v>#DIV/0!</v>
      </c>
      <c r="R57" s="56"/>
      <c r="S57" s="166" t="e">
        <f t="shared" ref="S57" si="54">I57</f>
        <v>#DIV/0!</v>
      </c>
      <c r="T57" s="167" t="e">
        <f t="shared" ref="T57" si="55">M57</f>
        <v>#DIV/0!</v>
      </c>
      <c r="U57" s="168" t="e">
        <f t="shared" ref="U57" si="56">Q57</f>
        <v>#DIV/0!</v>
      </c>
    </row>
    <row r="58" spans="1:21" x14ac:dyDescent="0.2">
      <c r="A58" s="11">
        <f t="shared" si="0"/>
        <v>0</v>
      </c>
      <c r="B58" s="11" t="str">
        <f t="shared" si="1"/>
        <v>ENT15</v>
      </c>
      <c r="C58" s="402" t="str">
        <f t="shared" si="27"/>
        <v>ENT</v>
      </c>
      <c r="D58" s="86">
        <v>15</v>
      </c>
      <c r="E58" s="45" t="s">
        <v>33</v>
      </c>
      <c r="F58" s="48"/>
      <c r="G58" s="46"/>
      <c r="H58" s="46"/>
      <c r="I58" s="47"/>
      <c r="J58" s="48"/>
      <c r="K58" s="46"/>
      <c r="L58" s="46"/>
      <c r="M58" s="47"/>
      <c r="N58" s="48"/>
      <c r="O58" s="46"/>
      <c r="P58" s="46"/>
      <c r="Q58" s="47"/>
      <c r="R58" s="39"/>
      <c r="S58" s="61">
        <f>I58</f>
        <v>0</v>
      </c>
      <c r="T58" s="59">
        <f>M58</f>
        <v>0</v>
      </c>
      <c r="U58" s="106">
        <f>Q58</f>
        <v>0</v>
      </c>
    </row>
    <row r="59" spans="1:21" x14ac:dyDescent="0.2">
      <c r="A59" s="11">
        <f t="shared" si="0"/>
        <v>0</v>
      </c>
      <c r="B59" s="11" t="str">
        <f t="shared" si="1"/>
        <v>ENT16</v>
      </c>
      <c r="C59" s="402" t="str">
        <f t="shared" si="27"/>
        <v>ENT</v>
      </c>
      <c r="D59" s="154">
        <v>16</v>
      </c>
      <c r="E59" s="155" t="s">
        <v>275</v>
      </c>
      <c r="F59" s="166" t="e">
        <f>VLOOKUP(CONCATENATE($A59,$C59),'[1]TTG Board spclty milstns MNTH'!$D$2:$AJ$386,F$7,FALSE)</f>
        <v>#N/A</v>
      </c>
      <c r="G59" s="167" t="e">
        <f>VLOOKUP(CONCATENATE($A59,$C59),'[1]TTG Board spclty milstns MNTH'!$D$2:$AJ$386,G$7,FALSE)</f>
        <v>#N/A</v>
      </c>
      <c r="H59" s="167" t="e">
        <f>VLOOKUP(CONCATENATE($A59,$C59),'[1]TTG Board spclty milstns MNTH'!$D$2:$AJ$386,H$7,FALSE)</f>
        <v>#N/A</v>
      </c>
      <c r="I59" s="169" t="e">
        <f>VLOOKUP(CONCATENATE($A59,$C59),'[1]TTG Board spclty milstns MNTH'!$D$2:$AJ$386,I$7,FALSE)</f>
        <v>#N/A</v>
      </c>
      <c r="J59" s="166" t="e">
        <f>VLOOKUP(CONCATENATE($A59,$C59),'[1]TTG Board spclty milstns MNTH'!$D$2:$AJ$386,J$7,FALSE)</f>
        <v>#N/A</v>
      </c>
      <c r="K59" s="167" t="e">
        <f>VLOOKUP(CONCATENATE($A59,$C59),'[1]TTG Board spclty milstns MNTH'!$D$2:$AJ$386,K$7,FALSE)</f>
        <v>#N/A</v>
      </c>
      <c r="L59" s="167" t="e">
        <f>VLOOKUP(CONCATENATE($A59,$C59),'[1]TTG Board spclty milstns MNTH'!$D$2:$AJ$386,L$7,FALSE)</f>
        <v>#N/A</v>
      </c>
      <c r="M59" s="169" t="e">
        <f>VLOOKUP(CONCATENATE($A59,$C59),'[1]TTG Board spclty milstns MNTH'!$D$2:$AJ$386,M$7,FALSE)</f>
        <v>#N/A</v>
      </c>
      <c r="N59" s="409" t="s">
        <v>16</v>
      </c>
      <c r="O59" s="410" t="s">
        <v>16</v>
      </c>
      <c r="P59" s="410" t="s">
        <v>16</v>
      </c>
      <c r="Q59" s="411" t="s">
        <v>16</v>
      </c>
      <c r="R59" s="39"/>
      <c r="S59" s="166" t="e">
        <f>I59</f>
        <v>#N/A</v>
      </c>
      <c r="T59" s="167" t="e">
        <f>M59</f>
        <v>#N/A</v>
      </c>
      <c r="U59" s="168" t="str">
        <f>Q59</f>
        <v>-</v>
      </c>
    </row>
    <row r="60" spans="1:21" ht="13.5" thickBot="1" x14ac:dyDescent="0.25">
      <c r="A60" s="11">
        <f t="shared" si="0"/>
        <v>0</v>
      </c>
      <c r="B60" s="11" t="str">
        <f t="shared" si="1"/>
        <v>ENT17</v>
      </c>
      <c r="C60" s="402" t="str">
        <f t="shared" si="27"/>
        <v>ENT</v>
      </c>
      <c r="D60" s="86">
        <v>17</v>
      </c>
      <c r="E60" s="44" t="s">
        <v>34</v>
      </c>
      <c r="F60" s="48"/>
      <c r="G60" s="46"/>
      <c r="H60" s="46"/>
      <c r="I60" s="47"/>
      <c r="J60" s="48"/>
      <c r="K60" s="46"/>
      <c r="L60" s="46"/>
      <c r="M60" s="47"/>
      <c r="N60" s="48"/>
      <c r="O60" s="46"/>
      <c r="P60" s="46"/>
      <c r="Q60" s="47"/>
      <c r="R60" s="39"/>
      <c r="S60" s="61">
        <f>I60</f>
        <v>0</v>
      </c>
      <c r="T60" s="59">
        <f>M60</f>
        <v>0</v>
      </c>
      <c r="U60" s="106">
        <f>Q60</f>
        <v>0</v>
      </c>
    </row>
    <row r="61" spans="1:21" ht="18.75" thickBot="1" x14ac:dyDescent="0.3">
      <c r="A61" s="11">
        <f t="shared" si="0"/>
        <v>0</v>
      </c>
      <c r="B61" s="11" t="str">
        <f t="shared" si="1"/>
        <v>General Surgery (inc Vascular)General Surgery (inc Vascular)</v>
      </c>
      <c r="C61" s="416" t="str">
        <f>D61</f>
        <v>General Surgery (inc Vascular)</v>
      </c>
      <c r="D61" s="417" t="s">
        <v>66</v>
      </c>
      <c r="E61" s="80"/>
      <c r="F61" s="127"/>
      <c r="G61" s="81"/>
      <c r="H61" s="81"/>
      <c r="I61" s="81"/>
      <c r="J61" s="81"/>
      <c r="K61" s="81"/>
      <c r="L61" s="81"/>
      <c r="M61" s="81"/>
      <c r="N61" s="69"/>
      <c r="O61" s="69"/>
      <c r="P61" s="69"/>
      <c r="Q61" s="69"/>
      <c r="R61" s="69"/>
      <c r="S61" s="134"/>
      <c r="T61" s="134"/>
      <c r="U61" s="135"/>
    </row>
    <row r="62" spans="1:21" x14ac:dyDescent="0.2">
      <c r="A62" s="11">
        <f t="shared" si="0"/>
        <v>0</v>
      </c>
      <c r="B62" s="11" t="str">
        <f t="shared" si="1"/>
        <v>General Surgery (inc Vascular)1</v>
      </c>
      <c r="C62" s="402" t="str">
        <f>C61</f>
        <v>General Surgery (inc Vascular)</v>
      </c>
      <c r="D62" s="84">
        <v>1</v>
      </c>
      <c r="E62" s="21" t="s">
        <v>55</v>
      </c>
      <c r="F62" s="198">
        <v>0</v>
      </c>
      <c r="G62" s="20"/>
      <c r="H62" s="20"/>
      <c r="I62" s="120"/>
      <c r="J62" s="128"/>
      <c r="K62" s="13"/>
      <c r="L62" s="13"/>
      <c r="M62" s="129"/>
      <c r="N62" s="128"/>
      <c r="O62" s="13"/>
      <c r="P62" s="13"/>
      <c r="Q62" s="129"/>
      <c r="R62" s="41"/>
      <c r="S62" s="117"/>
      <c r="T62" s="65"/>
      <c r="U62" s="118"/>
    </row>
    <row r="63" spans="1:21" x14ac:dyDescent="0.2">
      <c r="A63" s="11">
        <f t="shared" si="0"/>
        <v>0</v>
      </c>
      <c r="B63" s="11" t="str">
        <f t="shared" si="1"/>
        <v>General Surgery (inc Vascular)2</v>
      </c>
      <c r="C63" s="402" t="str">
        <f t="shared" ref="C63:C84" si="57">C62</f>
        <v>General Surgery (inc Vascular)</v>
      </c>
      <c r="D63" s="84">
        <v>2</v>
      </c>
      <c r="E63" s="21" t="s">
        <v>117</v>
      </c>
      <c r="F63" s="198">
        <v>0</v>
      </c>
      <c r="G63" s="20"/>
      <c r="H63" s="20"/>
      <c r="I63" s="120"/>
      <c r="J63" s="119"/>
      <c r="K63" s="20"/>
      <c r="L63" s="20"/>
      <c r="M63" s="120"/>
      <c r="N63" s="119"/>
      <c r="O63" s="20"/>
      <c r="P63" s="20"/>
      <c r="Q63" s="120"/>
      <c r="R63" s="41"/>
      <c r="S63" s="117"/>
      <c r="T63" s="65"/>
      <c r="U63" s="118"/>
    </row>
    <row r="64" spans="1:21" x14ac:dyDescent="0.2">
      <c r="A64" s="11">
        <f t="shared" si="0"/>
        <v>0</v>
      </c>
      <c r="B64" s="11" t="str">
        <f t="shared" si="1"/>
        <v>General Surgery (inc Vascular)3</v>
      </c>
      <c r="C64" s="402" t="str">
        <f t="shared" si="57"/>
        <v>General Surgery (inc Vascular)</v>
      </c>
      <c r="D64" s="84">
        <v>3</v>
      </c>
      <c r="E64" s="21" t="s">
        <v>118</v>
      </c>
      <c r="F64" s="198">
        <v>0</v>
      </c>
      <c r="G64" s="20"/>
      <c r="H64" s="20"/>
      <c r="I64" s="120"/>
      <c r="J64" s="119"/>
      <c r="K64" s="20"/>
      <c r="L64" s="20"/>
      <c r="M64" s="120"/>
      <c r="N64" s="119"/>
      <c r="O64" s="20"/>
      <c r="P64" s="20"/>
      <c r="Q64" s="120"/>
      <c r="R64" s="41"/>
      <c r="S64" s="117"/>
      <c r="T64" s="65"/>
      <c r="U64" s="118"/>
    </row>
    <row r="65" spans="1:21" x14ac:dyDescent="0.2">
      <c r="A65" s="11">
        <f t="shared" si="0"/>
        <v>0</v>
      </c>
      <c r="B65" s="11" t="str">
        <f t="shared" si="1"/>
        <v xml:space="preserve">General Surgery (inc Vascular) </v>
      </c>
      <c r="C65" s="402" t="str">
        <f t="shared" si="57"/>
        <v>General Surgery (inc Vascular)</v>
      </c>
      <c r="D65" s="88" t="s">
        <v>100</v>
      </c>
      <c r="E65" s="34"/>
      <c r="F65" s="20"/>
      <c r="G65" s="20"/>
      <c r="H65" s="20"/>
      <c r="I65" s="120"/>
      <c r="J65" s="130"/>
      <c r="K65" s="52"/>
      <c r="L65" s="52"/>
      <c r="M65" s="131"/>
      <c r="N65" s="130"/>
      <c r="O65" s="52"/>
      <c r="P65" s="52"/>
      <c r="Q65" s="131"/>
      <c r="R65" s="41"/>
      <c r="S65" s="117"/>
      <c r="T65" s="65"/>
      <c r="U65" s="118"/>
    </row>
    <row r="66" spans="1:21" x14ac:dyDescent="0.2">
      <c r="A66" s="11">
        <f t="shared" si="0"/>
        <v>0</v>
      </c>
      <c r="B66" s="11" t="str">
        <f t="shared" si="1"/>
        <v xml:space="preserve">General Surgery (inc Vascular) </v>
      </c>
      <c r="C66" s="402" t="str">
        <f t="shared" si="57"/>
        <v>General Surgery (inc Vascular)</v>
      </c>
      <c r="D66" s="84" t="s">
        <v>100</v>
      </c>
      <c r="E66" s="21" t="s">
        <v>36</v>
      </c>
      <c r="F66" s="23"/>
      <c r="G66" s="24"/>
      <c r="H66" s="24"/>
      <c r="I66" s="25"/>
      <c r="J66" s="23"/>
      <c r="K66" s="24"/>
      <c r="L66" s="24"/>
      <c r="M66" s="25"/>
      <c r="N66" s="23"/>
      <c r="O66" s="24"/>
      <c r="P66" s="24"/>
      <c r="Q66" s="25"/>
      <c r="R66" s="41"/>
      <c r="S66" s="71"/>
      <c r="T66" s="72"/>
      <c r="U66" s="100"/>
    </row>
    <row r="67" spans="1:21" x14ac:dyDescent="0.2">
      <c r="A67" s="11">
        <f t="shared" si="0"/>
        <v>0</v>
      </c>
      <c r="B67" s="11" t="str">
        <f t="shared" si="1"/>
        <v>General Surgery (inc Vascular)4</v>
      </c>
      <c r="C67" s="402" t="str">
        <f t="shared" si="57"/>
        <v>General Surgery (inc Vascular)</v>
      </c>
      <c r="D67" s="86">
        <v>4</v>
      </c>
      <c r="E67" s="44" t="s">
        <v>15</v>
      </c>
      <c r="F67" s="27"/>
      <c r="G67" s="28"/>
      <c r="H67" s="28"/>
      <c r="I67" s="29"/>
      <c r="J67" s="27"/>
      <c r="K67" s="28"/>
      <c r="L67" s="28"/>
      <c r="M67" s="29"/>
      <c r="N67" s="27"/>
      <c r="O67" s="28"/>
      <c r="P67" s="28"/>
      <c r="Q67" s="29"/>
      <c r="R67" s="41"/>
      <c r="S67" s="66">
        <f>SUM(F67:I67)</f>
        <v>0</v>
      </c>
      <c r="T67" s="67">
        <f>SUM(J67:M67)</f>
        <v>0</v>
      </c>
      <c r="U67" s="101">
        <f>SUM(N67:Q67)</f>
        <v>0</v>
      </c>
    </row>
    <row r="68" spans="1:21" x14ac:dyDescent="0.2">
      <c r="A68" s="11">
        <f t="shared" si="0"/>
        <v>0</v>
      </c>
      <c r="B68" s="11" t="str">
        <f t="shared" si="1"/>
        <v>General Surgery (inc Vascular)5</v>
      </c>
      <c r="C68" s="402" t="str">
        <f t="shared" si="57"/>
        <v>General Surgery (inc Vascular)</v>
      </c>
      <c r="D68" s="154">
        <v>5</v>
      </c>
      <c r="E68" s="161" t="s">
        <v>31</v>
      </c>
      <c r="F68" s="163">
        <f>VLOOKUP(CONCATENATE($C68,$F$8),'1. Performance Plan OP'!$B$13:$U$672,F$9,FALSE)</f>
        <v>0</v>
      </c>
      <c r="G68" s="157">
        <f>VLOOKUP(CONCATENATE($C68,$F$8),'1. Performance Plan OP'!$B$13:$U$672,G$9,FALSE)</f>
        <v>0</v>
      </c>
      <c r="H68" s="157">
        <f>VLOOKUP(CONCATENATE($C68,$F$8),'1. Performance Plan OP'!$B$13:$U$672,H$9,FALSE)</f>
        <v>0</v>
      </c>
      <c r="I68" s="158">
        <f>VLOOKUP(CONCATENATE($C68,$F$8),'1. Performance Plan OP'!$B$13:$U$672,I$9,FALSE)</f>
        <v>0</v>
      </c>
      <c r="J68" s="156">
        <f>VLOOKUP(CONCATENATE($C68,$F$8),'1. Performance Plan OP'!$B$13:$U$672,J$9,FALSE)</f>
        <v>0</v>
      </c>
      <c r="K68" s="157">
        <f>VLOOKUP(CONCATENATE($C68,$F$8),'1. Performance Plan OP'!$B$13:$U$672,K$9,FALSE)</f>
        <v>0</v>
      </c>
      <c r="L68" s="157">
        <f>VLOOKUP(CONCATENATE($C68,$F$8),'1. Performance Plan OP'!$B$13:$U$672,L$9,FALSE)</f>
        <v>0</v>
      </c>
      <c r="M68" s="158">
        <f>VLOOKUP(CONCATENATE($C68,$F$8),'1. Performance Plan OP'!$B$13:$U$672,M$9,FALSE)</f>
        <v>0</v>
      </c>
      <c r="N68" s="156">
        <f>VLOOKUP(CONCATENATE($C68,$F$8),'1. Performance Plan OP'!$B$13:$U$672,N$9,FALSE)</f>
        <v>0</v>
      </c>
      <c r="O68" s="157">
        <f>VLOOKUP(CONCATENATE($C68,$F$8),'1. Performance Plan OP'!$B$13:$U$672,O$9,FALSE)</f>
        <v>0</v>
      </c>
      <c r="P68" s="157">
        <f>VLOOKUP(CONCATENATE($C68,$F$8),'1. Performance Plan OP'!$B$13:$U$672,P$9,FALSE)</f>
        <v>0</v>
      </c>
      <c r="Q68" s="158">
        <f>VLOOKUP(CONCATENATE($C68,$F$8),'1. Performance Plan OP'!$B$13:$U$672,Q$9,FALSE)</f>
        <v>0</v>
      </c>
      <c r="R68" s="79"/>
      <c r="S68" s="156">
        <f>SUM(F68:I68)</f>
        <v>0</v>
      </c>
      <c r="T68" s="157">
        <f>SUM(J68:M68)</f>
        <v>0</v>
      </c>
      <c r="U68" s="160">
        <f>SUM(N68:Q68)</f>
        <v>0</v>
      </c>
    </row>
    <row r="69" spans="1:21" x14ac:dyDescent="0.2">
      <c r="A69" s="11">
        <f t="shared" si="0"/>
        <v>0</v>
      </c>
      <c r="B69" s="11" t="str">
        <f t="shared" si="1"/>
        <v>General Surgery (inc Vascular)6</v>
      </c>
      <c r="C69" s="402" t="str">
        <f t="shared" si="57"/>
        <v>General Surgery (inc Vascular)</v>
      </c>
      <c r="D69" s="87">
        <v>6</v>
      </c>
      <c r="E69" s="45" t="s">
        <v>14</v>
      </c>
      <c r="F69" s="31"/>
      <c r="G69" s="32"/>
      <c r="H69" s="32"/>
      <c r="I69" s="33"/>
      <c r="J69" s="31"/>
      <c r="K69" s="32"/>
      <c r="L69" s="32"/>
      <c r="M69" s="33"/>
      <c r="N69" s="31"/>
      <c r="O69" s="32"/>
      <c r="P69" s="32"/>
      <c r="Q69" s="33"/>
      <c r="R69" s="41"/>
      <c r="S69" s="58">
        <f t="shared" ref="S69:S70" si="58">SUM(F69:I69)</f>
        <v>0</v>
      </c>
      <c r="T69" s="57">
        <f t="shared" ref="T69:T70" si="59">SUM(J69:M69)</f>
        <v>0</v>
      </c>
      <c r="U69" s="102">
        <f t="shared" ref="U69:U70" si="60">SUM(N69:Q69)</f>
        <v>0</v>
      </c>
    </row>
    <row r="70" spans="1:21" x14ac:dyDescent="0.2">
      <c r="A70" s="11">
        <f t="shared" si="0"/>
        <v>0</v>
      </c>
      <c r="B70" s="11" t="str">
        <f t="shared" si="1"/>
        <v>General Surgery (inc Vascular)7</v>
      </c>
      <c r="C70" s="402" t="str">
        <f t="shared" si="57"/>
        <v>General Surgery (inc Vascular)</v>
      </c>
      <c r="D70" s="84">
        <v>7</v>
      </c>
      <c r="E70" s="21" t="s">
        <v>18</v>
      </c>
      <c r="F70" s="62">
        <f>SUM(F67:F68)-F69</f>
        <v>0</v>
      </c>
      <c r="G70" s="63">
        <f t="shared" ref="G70" si="61">SUM(G67:G68)-G69</f>
        <v>0</v>
      </c>
      <c r="H70" s="63">
        <f t="shared" ref="H70" si="62">SUM(H67:H68)-H69</f>
        <v>0</v>
      </c>
      <c r="I70" s="64">
        <f t="shared" ref="I70" si="63">SUM(I67:I68)-I69</f>
        <v>0</v>
      </c>
      <c r="J70" s="62">
        <f t="shared" ref="J70" si="64">SUM(J67:J68)-J69</f>
        <v>0</v>
      </c>
      <c r="K70" s="63">
        <f t="shared" ref="K70" si="65">SUM(K67:K68)-K69</f>
        <v>0</v>
      </c>
      <c r="L70" s="63">
        <f t="shared" ref="L70" si="66">SUM(L67:L68)-L69</f>
        <v>0</v>
      </c>
      <c r="M70" s="64">
        <f t="shared" ref="M70" si="67">SUM(M67:M68)-M69</f>
        <v>0</v>
      </c>
      <c r="N70" s="62">
        <f t="shared" ref="N70" si="68">SUM(N67:N68)-N69</f>
        <v>0</v>
      </c>
      <c r="O70" s="63">
        <f t="shared" ref="O70" si="69">SUM(O67:O68)-O69</f>
        <v>0</v>
      </c>
      <c r="P70" s="63">
        <f t="shared" ref="P70" si="70">SUM(P67:P68)-P69</f>
        <v>0</v>
      </c>
      <c r="Q70" s="64">
        <f t="shared" ref="Q70" si="71">SUM(Q67:Q68)-Q69</f>
        <v>0</v>
      </c>
      <c r="R70" s="79"/>
      <c r="S70" s="62">
        <f t="shared" si="58"/>
        <v>0</v>
      </c>
      <c r="T70" s="63">
        <f t="shared" si="59"/>
        <v>0</v>
      </c>
      <c r="U70" s="103">
        <f t="shared" si="60"/>
        <v>0</v>
      </c>
    </row>
    <row r="71" spans="1:21" x14ac:dyDescent="0.2">
      <c r="A71" s="11">
        <f t="shared" si="0"/>
        <v>0</v>
      </c>
      <c r="B71" s="11" t="str">
        <f t="shared" si="1"/>
        <v xml:space="preserve">General Surgery (inc Vascular) </v>
      </c>
      <c r="C71" s="402" t="str">
        <f t="shared" si="57"/>
        <v>General Surgery (inc Vascular)</v>
      </c>
      <c r="D71" s="88" t="s">
        <v>100</v>
      </c>
      <c r="E71" s="34"/>
      <c r="F71" s="35"/>
      <c r="G71" s="36"/>
      <c r="H71" s="36"/>
      <c r="I71" s="37"/>
      <c r="J71" s="38"/>
      <c r="K71" s="39"/>
      <c r="L71" s="39"/>
      <c r="M71" s="40"/>
      <c r="N71" s="38"/>
      <c r="O71" s="39"/>
      <c r="P71" s="39"/>
      <c r="Q71" s="40"/>
      <c r="R71" s="41"/>
      <c r="S71" s="77"/>
      <c r="T71" s="56"/>
      <c r="U71" s="104"/>
    </row>
    <row r="72" spans="1:21" x14ac:dyDescent="0.2">
      <c r="A72" s="11">
        <f t="shared" si="0"/>
        <v>0</v>
      </c>
      <c r="B72" s="11" t="str">
        <f t="shared" si="1"/>
        <v xml:space="preserve">General Surgery (inc Vascular) </v>
      </c>
      <c r="C72" s="402" t="str">
        <f t="shared" si="57"/>
        <v>General Surgery (inc Vascular)</v>
      </c>
      <c r="D72" s="84" t="s">
        <v>100</v>
      </c>
      <c r="E72" s="21" t="s">
        <v>32</v>
      </c>
      <c r="F72" s="23"/>
      <c r="G72" s="24"/>
      <c r="H72" s="24"/>
      <c r="I72" s="25"/>
      <c r="J72" s="23"/>
      <c r="K72" s="24"/>
      <c r="L72" s="24"/>
      <c r="M72" s="25"/>
      <c r="N72" s="23"/>
      <c r="O72" s="24"/>
      <c r="P72" s="24"/>
      <c r="Q72" s="25"/>
      <c r="R72" s="41"/>
      <c r="S72" s="71"/>
      <c r="T72" s="72"/>
      <c r="U72" s="100"/>
    </row>
    <row r="73" spans="1:21" x14ac:dyDescent="0.2">
      <c r="A73" s="11">
        <f t="shared" si="0"/>
        <v>0</v>
      </c>
      <c r="B73" s="11" t="str">
        <f t="shared" si="1"/>
        <v>General Surgery (inc Vascular)8</v>
      </c>
      <c r="C73" s="402" t="str">
        <f t="shared" si="57"/>
        <v>General Surgery (inc Vascular)</v>
      </c>
      <c r="D73" s="86">
        <v>8</v>
      </c>
      <c r="E73" s="44" t="s">
        <v>49</v>
      </c>
      <c r="F73" s="27"/>
      <c r="G73" s="28"/>
      <c r="H73" s="28"/>
      <c r="I73" s="29"/>
      <c r="J73" s="27"/>
      <c r="K73" s="28"/>
      <c r="L73" s="28"/>
      <c r="M73" s="29"/>
      <c r="N73" s="27"/>
      <c r="O73" s="28"/>
      <c r="P73" s="28"/>
      <c r="Q73" s="29"/>
      <c r="R73" s="39"/>
      <c r="S73" s="55">
        <f>SUM(F73:I73)</f>
        <v>0</v>
      </c>
      <c r="T73" s="54">
        <f>SUM(J73:M73)</f>
        <v>0</v>
      </c>
      <c r="U73" s="105">
        <f>SUM(N73:Q73)</f>
        <v>0</v>
      </c>
    </row>
    <row r="74" spans="1:21" x14ac:dyDescent="0.2">
      <c r="A74" s="11">
        <f t="shared" si="0"/>
        <v>0</v>
      </c>
      <c r="B74" s="11" t="str">
        <f t="shared" si="1"/>
        <v>General Surgery (inc Vascular)9</v>
      </c>
      <c r="C74" s="402" t="str">
        <f t="shared" si="57"/>
        <v>General Surgery (inc Vascular)</v>
      </c>
      <c r="D74" s="86">
        <v>9</v>
      </c>
      <c r="E74" s="45" t="s">
        <v>56</v>
      </c>
      <c r="F74" s="31"/>
      <c r="G74" s="32"/>
      <c r="H74" s="32"/>
      <c r="I74" s="33"/>
      <c r="J74" s="31"/>
      <c r="K74" s="32"/>
      <c r="L74" s="32"/>
      <c r="M74" s="33"/>
      <c r="N74" s="31"/>
      <c r="O74" s="32"/>
      <c r="P74" s="32"/>
      <c r="Q74" s="33"/>
      <c r="R74" s="39"/>
      <c r="S74" s="58">
        <f t="shared" ref="S74:S75" si="72">SUM(F74:I74)</f>
        <v>0</v>
      </c>
      <c r="T74" s="57">
        <f t="shared" ref="T74:T75" si="73">SUM(J74:M74)</f>
        <v>0</v>
      </c>
      <c r="U74" s="102">
        <f t="shared" ref="U74:U75" si="74">SUM(N74:Q74)</f>
        <v>0</v>
      </c>
    </row>
    <row r="75" spans="1:21" x14ac:dyDescent="0.2">
      <c r="A75" s="11">
        <f t="shared" si="0"/>
        <v>0</v>
      </c>
      <c r="B75" s="11" t="str">
        <f t="shared" si="1"/>
        <v>General Surgery (inc Vascular)10</v>
      </c>
      <c r="C75" s="402" t="str">
        <f t="shared" si="57"/>
        <v>General Surgery (inc Vascular)</v>
      </c>
      <c r="D75" s="84">
        <v>10</v>
      </c>
      <c r="E75" s="21" t="s">
        <v>35</v>
      </c>
      <c r="F75" s="62">
        <f t="shared" ref="F75:Q75" si="75">SUM(F73:F74)</f>
        <v>0</v>
      </c>
      <c r="G75" s="63">
        <f t="shared" si="75"/>
        <v>0</v>
      </c>
      <c r="H75" s="63">
        <f t="shared" si="75"/>
        <v>0</v>
      </c>
      <c r="I75" s="64">
        <f t="shared" si="75"/>
        <v>0</v>
      </c>
      <c r="J75" s="62">
        <f t="shared" si="75"/>
        <v>0</v>
      </c>
      <c r="K75" s="63">
        <f t="shared" si="75"/>
        <v>0</v>
      </c>
      <c r="L75" s="63">
        <f t="shared" si="75"/>
        <v>0</v>
      </c>
      <c r="M75" s="64">
        <f t="shared" si="75"/>
        <v>0</v>
      </c>
      <c r="N75" s="62">
        <f t="shared" si="75"/>
        <v>0</v>
      </c>
      <c r="O75" s="63">
        <f t="shared" si="75"/>
        <v>0</v>
      </c>
      <c r="P75" s="63">
        <f t="shared" si="75"/>
        <v>0</v>
      </c>
      <c r="Q75" s="64">
        <f t="shared" si="75"/>
        <v>0</v>
      </c>
      <c r="R75" s="79"/>
      <c r="S75" s="62">
        <f t="shared" si="72"/>
        <v>0</v>
      </c>
      <c r="T75" s="63">
        <f t="shared" si="73"/>
        <v>0</v>
      </c>
      <c r="U75" s="103">
        <f t="shared" si="74"/>
        <v>0</v>
      </c>
    </row>
    <row r="76" spans="1:21" x14ac:dyDescent="0.2">
      <c r="A76" s="11">
        <f t="shared" si="0"/>
        <v>0</v>
      </c>
      <c r="B76" s="11" t="str">
        <f t="shared" si="1"/>
        <v xml:space="preserve">General Surgery (inc Vascular) </v>
      </c>
      <c r="C76" s="402" t="str">
        <f t="shared" si="57"/>
        <v>General Surgery (inc Vascular)</v>
      </c>
      <c r="D76" s="89" t="s">
        <v>100</v>
      </c>
      <c r="E76" s="43"/>
      <c r="F76" s="38"/>
      <c r="G76" s="39"/>
      <c r="H76" s="39"/>
      <c r="I76" s="40"/>
      <c r="J76" s="38"/>
      <c r="K76" s="39"/>
      <c r="L76" s="39"/>
      <c r="M76" s="40"/>
      <c r="N76" s="38"/>
      <c r="O76" s="39"/>
      <c r="P76" s="39"/>
      <c r="Q76" s="40"/>
      <c r="R76" s="39"/>
      <c r="S76" s="77"/>
      <c r="T76" s="56"/>
      <c r="U76" s="104"/>
    </row>
    <row r="77" spans="1:21" x14ac:dyDescent="0.2">
      <c r="A77" s="11">
        <f t="shared" si="0"/>
        <v>0</v>
      </c>
      <c r="B77" s="11" t="str">
        <f t="shared" si="1"/>
        <v xml:space="preserve">General Surgery (inc Vascular) </v>
      </c>
      <c r="C77" s="402" t="str">
        <f t="shared" si="57"/>
        <v>General Surgery (inc Vascular)</v>
      </c>
      <c r="D77" s="84" t="s">
        <v>100</v>
      </c>
      <c r="E77" s="21" t="s">
        <v>27</v>
      </c>
      <c r="F77" s="23"/>
      <c r="G77" s="24"/>
      <c r="H77" s="24"/>
      <c r="I77" s="25"/>
      <c r="J77" s="23"/>
      <c r="K77" s="24"/>
      <c r="L77" s="24"/>
      <c r="M77" s="25"/>
      <c r="N77" s="23"/>
      <c r="O77" s="24"/>
      <c r="P77" s="24"/>
      <c r="Q77" s="25"/>
      <c r="R77" s="39"/>
      <c r="S77" s="71"/>
      <c r="T77" s="72"/>
      <c r="U77" s="100"/>
    </row>
    <row r="78" spans="1:21" x14ac:dyDescent="0.2">
      <c r="A78" s="11">
        <f t="shared" ref="A78:A141" si="76">$E$5</f>
        <v>0</v>
      </c>
      <c r="B78" s="11" t="str">
        <f t="shared" ref="B78:B141" si="77">CONCATENATE(C78,D78)</f>
        <v>General Surgery (inc Vascular)11</v>
      </c>
      <c r="C78" s="402" t="str">
        <f t="shared" si="57"/>
        <v>General Surgery (inc Vascular)</v>
      </c>
      <c r="D78" s="154">
        <v>11</v>
      </c>
      <c r="E78" s="155" t="s">
        <v>133</v>
      </c>
      <c r="F78" s="156">
        <f>F70-F73</f>
        <v>0</v>
      </c>
      <c r="G78" s="157">
        <f t="shared" ref="G78:Q78" si="78">G70-G73</f>
        <v>0</v>
      </c>
      <c r="H78" s="157">
        <f t="shared" si="78"/>
        <v>0</v>
      </c>
      <c r="I78" s="158">
        <f t="shared" si="78"/>
        <v>0</v>
      </c>
      <c r="J78" s="156">
        <f t="shared" si="78"/>
        <v>0</v>
      </c>
      <c r="K78" s="157">
        <f t="shared" si="78"/>
        <v>0</v>
      </c>
      <c r="L78" s="157">
        <f t="shared" si="78"/>
        <v>0</v>
      </c>
      <c r="M78" s="158">
        <f t="shared" si="78"/>
        <v>0</v>
      </c>
      <c r="N78" s="156">
        <f t="shared" si="78"/>
        <v>0</v>
      </c>
      <c r="O78" s="157">
        <f t="shared" si="78"/>
        <v>0</v>
      </c>
      <c r="P78" s="157">
        <f t="shared" si="78"/>
        <v>0</v>
      </c>
      <c r="Q78" s="158">
        <f t="shared" si="78"/>
        <v>0</v>
      </c>
      <c r="R78" s="56"/>
      <c r="S78" s="162">
        <f t="shared" ref="S78:U78" si="79">S70-S73</f>
        <v>0</v>
      </c>
      <c r="T78" s="157">
        <f t="shared" si="79"/>
        <v>0</v>
      </c>
      <c r="U78" s="160">
        <f t="shared" si="79"/>
        <v>0</v>
      </c>
    </row>
    <row r="79" spans="1:21" x14ac:dyDescent="0.2">
      <c r="A79" s="11">
        <f t="shared" si="76"/>
        <v>0</v>
      </c>
      <c r="B79" s="11" t="str">
        <f t="shared" si="77"/>
        <v>General Surgery (inc Vascular)12</v>
      </c>
      <c r="C79" s="402" t="str">
        <f t="shared" si="57"/>
        <v>General Surgery (inc Vascular)</v>
      </c>
      <c r="D79" s="154">
        <v>12</v>
      </c>
      <c r="E79" s="155" t="s">
        <v>134</v>
      </c>
      <c r="F79" s="162">
        <f t="shared" ref="F79:U79" si="80">F70-F75</f>
        <v>0</v>
      </c>
      <c r="G79" s="163">
        <f t="shared" si="80"/>
        <v>0</v>
      </c>
      <c r="H79" s="163">
        <f t="shared" si="80"/>
        <v>0</v>
      </c>
      <c r="I79" s="164">
        <f t="shared" si="80"/>
        <v>0</v>
      </c>
      <c r="J79" s="162">
        <f t="shared" si="80"/>
        <v>0</v>
      </c>
      <c r="K79" s="163">
        <f t="shared" si="80"/>
        <v>0</v>
      </c>
      <c r="L79" s="163">
        <f t="shared" si="80"/>
        <v>0</v>
      </c>
      <c r="M79" s="164">
        <f t="shared" si="80"/>
        <v>0</v>
      </c>
      <c r="N79" s="162">
        <f t="shared" si="80"/>
        <v>0</v>
      </c>
      <c r="O79" s="163">
        <f t="shared" si="80"/>
        <v>0</v>
      </c>
      <c r="P79" s="163">
        <f t="shared" si="80"/>
        <v>0</v>
      </c>
      <c r="Q79" s="164">
        <f t="shared" si="80"/>
        <v>0</v>
      </c>
      <c r="R79" s="56">
        <f t="shared" si="80"/>
        <v>0</v>
      </c>
      <c r="S79" s="162">
        <f t="shared" si="80"/>
        <v>0</v>
      </c>
      <c r="T79" s="163">
        <f t="shared" si="80"/>
        <v>0</v>
      </c>
      <c r="U79" s="165">
        <f t="shared" si="80"/>
        <v>0</v>
      </c>
    </row>
    <row r="80" spans="1:21" x14ac:dyDescent="0.2">
      <c r="A80" s="11">
        <f t="shared" si="76"/>
        <v>0</v>
      </c>
      <c r="B80" s="11" t="str">
        <f t="shared" si="77"/>
        <v>General Surgery (inc Vascular)13</v>
      </c>
      <c r="C80" s="402" t="str">
        <f t="shared" si="57"/>
        <v>General Surgery (inc Vascular)</v>
      </c>
      <c r="D80" s="154">
        <v>13</v>
      </c>
      <c r="E80" s="161" t="s">
        <v>30</v>
      </c>
      <c r="F80" s="173">
        <f>F64+F79</f>
        <v>0</v>
      </c>
      <c r="G80" s="167">
        <f>F80+G79</f>
        <v>0</v>
      </c>
      <c r="H80" s="167">
        <f t="shared" ref="H80:Q80" si="81">G80+H79</f>
        <v>0</v>
      </c>
      <c r="I80" s="169">
        <f t="shared" si="81"/>
        <v>0</v>
      </c>
      <c r="J80" s="166">
        <f t="shared" si="81"/>
        <v>0</v>
      </c>
      <c r="K80" s="167">
        <f t="shared" si="81"/>
        <v>0</v>
      </c>
      <c r="L80" s="167">
        <f t="shared" si="81"/>
        <v>0</v>
      </c>
      <c r="M80" s="169">
        <f t="shared" si="81"/>
        <v>0</v>
      </c>
      <c r="N80" s="166">
        <f t="shared" si="81"/>
        <v>0</v>
      </c>
      <c r="O80" s="167">
        <f t="shared" si="81"/>
        <v>0</v>
      </c>
      <c r="P80" s="167">
        <f t="shared" si="81"/>
        <v>0</v>
      </c>
      <c r="Q80" s="169">
        <f t="shared" si="81"/>
        <v>0</v>
      </c>
      <c r="R80" s="56"/>
      <c r="S80" s="166">
        <f>I80</f>
        <v>0</v>
      </c>
      <c r="T80" s="167">
        <f>M80</f>
        <v>0</v>
      </c>
      <c r="U80" s="168">
        <f>Q80</f>
        <v>0</v>
      </c>
    </row>
    <row r="81" spans="1:21" x14ac:dyDescent="0.2">
      <c r="A81" s="11">
        <f t="shared" si="76"/>
        <v>0</v>
      </c>
      <c r="B81" s="11" t="str">
        <f t="shared" si="77"/>
        <v>General Surgery (inc Vascular)14</v>
      </c>
      <c r="C81" s="402" t="str">
        <f t="shared" si="57"/>
        <v>General Surgery (inc Vascular)</v>
      </c>
      <c r="D81" s="154">
        <v>14</v>
      </c>
      <c r="E81" s="155" t="s">
        <v>28</v>
      </c>
      <c r="F81" s="166" t="e">
        <f>F80/(F75/13)</f>
        <v>#DIV/0!</v>
      </c>
      <c r="G81" s="167" t="e">
        <f t="shared" ref="G81:Q81" si="82">G80/(G75/13)</f>
        <v>#DIV/0!</v>
      </c>
      <c r="H81" s="167" t="e">
        <f t="shared" si="82"/>
        <v>#DIV/0!</v>
      </c>
      <c r="I81" s="169" t="e">
        <f t="shared" si="82"/>
        <v>#DIV/0!</v>
      </c>
      <c r="J81" s="166" t="e">
        <f t="shared" si="82"/>
        <v>#DIV/0!</v>
      </c>
      <c r="K81" s="167" t="e">
        <f t="shared" si="82"/>
        <v>#DIV/0!</v>
      </c>
      <c r="L81" s="167" t="e">
        <f t="shared" si="82"/>
        <v>#DIV/0!</v>
      </c>
      <c r="M81" s="169" t="e">
        <f t="shared" si="82"/>
        <v>#DIV/0!</v>
      </c>
      <c r="N81" s="166" t="e">
        <f t="shared" si="82"/>
        <v>#DIV/0!</v>
      </c>
      <c r="O81" s="167" t="e">
        <f t="shared" si="82"/>
        <v>#DIV/0!</v>
      </c>
      <c r="P81" s="167" t="e">
        <f t="shared" si="82"/>
        <v>#DIV/0!</v>
      </c>
      <c r="Q81" s="169" t="e">
        <f t="shared" si="82"/>
        <v>#DIV/0!</v>
      </c>
      <c r="R81" s="56"/>
      <c r="S81" s="166" t="e">
        <f t="shared" ref="S81" si="83">I81</f>
        <v>#DIV/0!</v>
      </c>
      <c r="T81" s="167" t="e">
        <f t="shared" ref="T81" si="84">M81</f>
        <v>#DIV/0!</v>
      </c>
      <c r="U81" s="168" t="e">
        <f t="shared" ref="U81" si="85">Q81</f>
        <v>#DIV/0!</v>
      </c>
    </row>
    <row r="82" spans="1:21" x14ac:dyDescent="0.2">
      <c r="A82" s="11">
        <f t="shared" si="76"/>
        <v>0</v>
      </c>
      <c r="B82" s="11" t="str">
        <f t="shared" si="77"/>
        <v>General Surgery (inc Vascular)15</v>
      </c>
      <c r="C82" s="402" t="str">
        <f t="shared" si="57"/>
        <v>General Surgery (inc Vascular)</v>
      </c>
      <c r="D82" s="86">
        <v>15</v>
      </c>
      <c r="E82" s="45" t="s">
        <v>33</v>
      </c>
      <c r="F82" s="48"/>
      <c r="G82" s="46"/>
      <c r="H82" s="46"/>
      <c r="I82" s="47"/>
      <c r="J82" s="48"/>
      <c r="K82" s="46"/>
      <c r="L82" s="46"/>
      <c r="M82" s="47"/>
      <c r="N82" s="48"/>
      <c r="O82" s="46"/>
      <c r="P82" s="46"/>
      <c r="Q82" s="47"/>
      <c r="R82" s="39"/>
      <c r="S82" s="61">
        <f>I82</f>
        <v>0</v>
      </c>
      <c r="T82" s="59">
        <f>M82</f>
        <v>0</v>
      </c>
      <c r="U82" s="106">
        <f>Q82</f>
        <v>0</v>
      </c>
    </row>
    <row r="83" spans="1:21" x14ac:dyDescent="0.2">
      <c r="A83" s="11">
        <f t="shared" si="76"/>
        <v>0</v>
      </c>
      <c r="B83" s="11" t="str">
        <f t="shared" si="77"/>
        <v>General Surgery (inc Vascular)16</v>
      </c>
      <c r="C83" s="402" t="str">
        <f t="shared" si="57"/>
        <v>General Surgery (inc Vascular)</v>
      </c>
      <c r="D83" s="154">
        <v>16</v>
      </c>
      <c r="E83" s="155" t="s">
        <v>275</v>
      </c>
      <c r="F83" s="166" t="e">
        <f>VLOOKUP(CONCATENATE($A83,$C83),'[1]TTG Board spclty milstns MNTH'!$D$2:$AJ$386,F$7,FALSE)</f>
        <v>#N/A</v>
      </c>
      <c r="G83" s="167" t="e">
        <f>VLOOKUP(CONCATENATE($A83,$C83),'[1]TTG Board spclty milstns MNTH'!$D$2:$AJ$386,G$7,FALSE)</f>
        <v>#N/A</v>
      </c>
      <c r="H83" s="167" t="e">
        <f>VLOOKUP(CONCATENATE($A83,$C83),'[1]TTG Board spclty milstns MNTH'!$D$2:$AJ$386,H$7,FALSE)</f>
        <v>#N/A</v>
      </c>
      <c r="I83" s="169" t="e">
        <f>VLOOKUP(CONCATENATE($A83,$C83),'[1]TTG Board spclty milstns MNTH'!$D$2:$AJ$386,I$7,FALSE)</f>
        <v>#N/A</v>
      </c>
      <c r="J83" s="166" t="e">
        <f>VLOOKUP(CONCATENATE($A83,$C83),'[1]TTG Board spclty milstns MNTH'!$D$2:$AJ$386,J$7,FALSE)</f>
        <v>#N/A</v>
      </c>
      <c r="K83" s="167" t="e">
        <f>VLOOKUP(CONCATENATE($A83,$C83),'[1]TTG Board spclty milstns MNTH'!$D$2:$AJ$386,K$7,FALSE)</f>
        <v>#N/A</v>
      </c>
      <c r="L83" s="167" t="e">
        <f>VLOOKUP(CONCATENATE($A83,$C83),'[1]TTG Board spclty milstns MNTH'!$D$2:$AJ$386,L$7,FALSE)</f>
        <v>#N/A</v>
      </c>
      <c r="M83" s="169" t="e">
        <f>VLOOKUP(CONCATENATE($A83,$C83),'[1]TTG Board spclty milstns MNTH'!$D$2:$AJ$386,M$7,FALSE)</f>
        <v>#N/A</v>
      </c>
      <c r="N83" s="409" t="s">
        <v>16</v>
      </c>
      <c r="O83" s="410" t="s">
        <v>16</v>
      </c>
      <c r="P83" s="410" t="s">
        <v>16</v>
      </c>
      <c r="Q83" s="411" t="s">
        <v>16</v>
      </c>
      <c r="R83" s="39"/>
      <c r="S83" s="166" t="e">
        <f>I83</f>
        <v>#N/A</v>
      </c>
      <c r="T83" s="167" t="e">
        <f>M83</f>
        <v>#N/A</v>
      </c>
      <c r="U83" s="168" t="str">
        <f>Q83</f>
        <v>-</v>
      </c>
    </row>
    <row r="84" spans="1:21" ht="13.5" thickBot="1" x14ac:dyDescent="0.25">
      <c r="A84" s="11">
        <f t="shared" si="76"/>
        <v>0</v>
      </c>
      <c r="B84" s="11" t="str">
        <f t="shared" si="77"/>
        <v>General Surgery (inc Vascular)17</v>
      </c>
      <c r="C84" s="402" t="str">
        <f t="shared" si="57"/>
        <v>General Surgery (inc Vascular)</v>
      </c>
      <c r="D84" s="86">
        <v>17</v>
      </c>
      <c r="E84" s="44" t="s">
        <v>34</v>
      </c>
      <c r="F84" s="48"/>
      <c r="G84" s="46"/>
      <c r="H84" s="46"/>
      <c r="I84" s="47"/>
      <c r="J84" s="48"/>
      <c r="K84" s="46"/>
      <c r="L84" s="46"/>
      <c r="M84" s="47"/>
      <c r="N84" s="48"/>
      <c r="O84" s="46"/>
      <c r="P84" s="46"/>
      <c r="Q84" s="47"/>
      <c r="R84" s="39"/>
      <c r="S84" s="61">
        <f>I84</f>
        <v>0</v>
      </c>
      <c r="T84" s="59">
        <f>M84</f>
        <v>0</v>
      </c>
      <c r="U84" s="106">
        <f>Q84</f>
        <v>0</v>
      </c>
    </row>
    <row r="85" spans="1:21" ht="18.75" thickBot="1" x14ac:dyDescent="0.3">
      <c r="A85" s="11">
        <f t="shared" si="76"/>
        <v>0</v>
      </c>
      <c r="B85" s="11" t="str">
        <f t="shared" si="77"/>
        <v>GynaecologyGynaecology</v>
      </c>
      <c r="C85" s="416" t="str">
        <f>D85</f>
        <v>Gynaecology</v>
      </c>
      <c r="D85" s="417" t="s">
        <v>67</v>
      </c>
      <c r="E85" s="80"/>
      <c r="F85" s="127"/>
      <c r="G85" s="81"/>
      <c r="H85" s="81"/>
      <c r="I85" s="81"/>
      <c r="J85" s="81"/>
      <c r="K85" s="81"/>
      <c r="L85" s="81"/>
      <c r="M85" s="81"/>
      <c r="N85" s="69"/>
      <c r="O85" s="69"/>
      <c r="P85" s="69"/>
      <c r="Q85" s="69"/>
      <c r="R85" s="69"/>
      <c r="S85" s="134"/>
      <c r="T85" s="134"/>
      <c r="U85" s="135"/>
    </row>
    <row r="86" spans="1:21" x14ac:dyDescent="0.2">
      <c r="A86" s="11">
        <f t="shared" si="76"/>
        <v>0</v>
      </c>
      <c r="B86" s="11" t="str">
        <f t="shared" si="77"/>
        <v>Gynaecology1</v>
      </c>
      <c r="C86" s="402" t="str">
        <f>C85</f>
        <v>Gynaecology</v>
      </c>
      <c r="D86" s="84">
        <v>1</v>
      </c>
      <c r="E86" s="21" t="s">
        <v>55</v>
      </c>
      <c r="F86" s="198">
        <v>0</v>
      </c>
      <c r="G86" s="20"/>
      <c r="H86" s="20"/>
      <c r="I86" s="120"/>
      <c r="J86" s="128"/>
      <c r="K86" s="13"/>
      <c r="L86" s="13"/>
      <c r="M86" s="129"/>
      <c r="N86" s="128"/>
      <c r="O86" s="13"/>
      <c r="P86" s="13"/>
      <c r="Q86" s="129"/>
      <c r="R86" s="41"/>
      <c r="S86" s="117"/>
      <c r="T86" s="65"/>
      <c r="U86" s="118"/>
    </row>
    <row r="87" spans="1:21" x14ac:dyDescent="0.2">
      <c r="A87" s="11">
        <f t="shared" si="76"/>
        <v>0</v>
      </c>
      <c r="B87" s="11" t="str">
        <f t="shared" si="77"/>
        <v>Gynaecology2</v>
      </c>
      <c r="C87" s="402" t="str">
        <f t="shared" ref="C87:C108" si="86">C86</f>
        <v>Gynaecology</v>
      </c>
      <c r="D87" s="84">
        <v>2</v>
      </c>
      <c r="E87" s="21" t="s">
        <v>117</v>
      </c>
      <c r="F87" s="198">
        <v>0</v>
      </c>
      <c r="G87" s="20"/>
      <c r="H87" s="20"/>
      <c r="I87" s="120"/>
      <c r="J87" s="119"/>
      <c r="K87" s="20"/>
      <c r="L87" s="20"/>
      <c r="M87" s="120"/>
      <c r="N87" s="119"/>
      <c r="O87" s="20"/>
      <c r="P87" s="20"/>
      <c r="Q87" s="120"/>
      <c r="R87" s="41"/>
      <c r="S87" s="117"/>
      <c r="T87" s="65"/>
      <c r="U87" s="118"/>
    </row>
    <row r="88" spans="1:21" x14ac:dyDescent="0.2">
      <c r="A88" s="11">
        <f t="shared" si="76"/>
        <v>0</v>
      </c>
      <c r="B88" s="11" t="str">
        <f t="shared" si="77"/>
        <v>Gynaecology3</v>
      </c>
      <c r="C88" s="402" t="str">
        <f t="shared" si="86"/>
        <v>Gynaecology</v>
      </c>
      <c r="D88" s="84">
        <v>3</v>
      </c>
      <c r="E88" s="21" t="s">
        <v>118</v>
      </c>
      <c r="F88" s="198">
        <v>0</v>
      </c>
      <c r="G88" s="20"/>
      <c r="H88" s="20"/>
      <c r="I88" s="120"/>
      <c r="J88" s="119"/>
      <c r="K88" s="20"/>
      <c r="L88" s="20"/>
      <c r="M88" s="120"/>
      <c r="N88" s="119"/>
      <c r="O88" s="20"/>
      <c r="P88" s="20"/>
      <c r="Q88" s="120"/>
      <c r="R88" s="41"/>
      <c r="S88" s="117"/>
      <c r="T88" s="65"/>
      <c r="U88" s="118"/>
    </row>
    <row r="89" spans="1:21" x14ac:dyDescent="0.2">
      <c r="A89" s="11">
        <f t="shared" si="76"/>
        <v>0</v>
      </c>
      <c r="B89" s="11" t="str">
        <f t="shared" si="77"/>
        <v xml:space="preserve">Gynaecology </v>
      </c>
      <c r="C89" s="402" t="str">
        <f t="shared" si="86"/>
        <v>Gynaecology</v>
      </c>
      <c r="D89" s="88" t="s">
        <v>100</v>
      </c>
      <c r="E89" s="34"/>
      <c r="F89" s="20"/>
      <c r="G89" s="20"/>
      <c r="H89" s="20"/>
      <c r="I89" s="120"/>
      <c r="J89" s="130"/>
      <c r="K89" s="52"/>
      <c r="L89" s="52"/>
      <c r="M89" s="131"/>
      <c r="N89" s="130"/>
      <c r="O89" s="52"/>
      <c r="P89" s="52"/>
      <c r="Q89" s="131"/>
      <c r="R89" s="41"/>
      <c r="S89" s="117"/>
      <c r="T89" s="65"/>
      <c r="U89" s="118"/>
    </row>
    <row r="90" spans="1:21" x14ac:dyDescent="0.2">
      <c r="A90" s="11">
        <f t="shared" si="76"/>
        <v>0</v>
      </c>
      <c r="B90" s="11" t="str">
        <f t="shared" si="77"/>
        <v xml:space="preserve">Gynaecology </v>
      </c>
      <c r="C90" s="402" t="str">
        <f t="shared" si="86"/>
        <v>Gynaecology</v>
      </c>
      <c r="D90" s="84" t="s">
        <v>100</v>
      </c>
      <c r="E90" s="21" t="s">
        <v>36</v>
      </c>
      <c r="F90" s="23"/>
      <c r="G90" s="24"/>
      <c r="H90" s="24"/>
      <c r="I90" s="25"/>
      <c r="J90" s="23"/>
      <c r="K90" s="24"/>
      <c r="L90" s="24"/>
      <c r="M90" s="25"/>
      <c r="N90" s="23"/>
      <c r="O90" s="24"/>
      <c r="P90" s="24"/>
      <c r="Q90" s="25"/>
      <c r="R90" s="41"/>
      <c r="S90" s="71"/>
      <c r="T90" s="72"/>
      <c r="U90" s="100"/>
    </row>
    <row r="91" spans="1:21" x14ac:dyDescent="0.2">
      <c r="A91" s="11">
        <f t="shared" si="76"/>
        <v>0</v>
      </c>
      <c r="B91" s="11" t="str">
        <f t="shared" si="77"/>
        <v>Gynaecology4</v>
      </c>
      <c r="C91" s="402" t="str">
        <f t="shared" si="86"/>
        <v>Gynaecology</v>
      </c>
      <c r="D91" s="86">
        <v>4</v>
      </c>
      <c r="E91" s="44" t="s">
        <v>15</v>
      </c>
      <c r="F91" s="27"/>
      <c r="G91" s="28"/>
      <c r="H91" s="28"/>
      <c r="I91" s="29"/>
      <c r="J91" s="27"/>
      <c r="K91" s="28"/>
      <c r="L91" s="28"/>
      <c r="M91" s="29"/>
      <c r="N91" s="27"/>
      <c r="O91" s="28"/>
      <c r="P91" s="28"/>
      <c r="Q91" s="29"/>
      <c r="R91" s="41"/>
      <c r="S91" s="66">
        <f>SUM(F91:I91)</f>
        <v>0</v>
      </c>
      <c r="T91" s="67">
        <f>SUM(J91:M91)</f>
        <v>0</v>
      </c>
      <c r="U91" s="101">
        <f>SUM(N91:Q91)</f>
        <v>0</v>
      </c>
    </row>
    <row r="92" spans="1:21" x14ac:dyDescent="0.2">
      <c r="A92" s="11">
        <f t="shared" si="76"/>
        <v>0</v>
      </c>
      <c r="B92" s="11" t="str">
        <f t="shared" si="77"/>
        <v>Gynaecology5</v>
      </c>
      <c r="C92" s="402" t="str">
        <f t="shared" si="86"/>
        <v>Gynaecology</v>
      </c>
      <c r="D92" s="154">
        <v>5</v>
      </c>
      <c r="E92" s="161" t="s">
        <v>31</v>
      </c>
      <c r="F92" s="163">
        <f>VLOOKUP(CONCATENATE($C92,$F$8),'1. Performance Plan OP'!$B$13:$U$672,F$9,FALSE)</f>
        <v>0</v>
      </c>
      <c r="G92" s="157">
        <f>VLOOKUP(CONCATENATE($C92,$F$8),'1. Performance Plan OP'!$B$13:$U$672,G$9,FALSE)</f>
        <v>0</v>
      </c>
      <c r="H92" s="157">
        <f>VLOOKUP(CONCATENATE($C92,$F$8),'1. Performance Plan OP'!$B$13:$U$672,H$9,FALSE)</f>
        <v>0</v>
      </c>
      <c r="I92" s="158">
        <f>VLOOKUP(CONCATENATE($C92,$F$8),'1. Performance Plan OP'!$B$13:$U$672,I$9,FALSE)</f>
        <v>0</v>
      </c>
      <c r="J92" s="156">
        <f>VLOOKUP(CONCATENATE($C92,$F$8),'1. Performance Plan OP'!$B$13:$U$672,J$9,FALSE)</f>
        <v>0</v>
      </c>
      <c r="K92" s="157">
        <f>VLOOKUP(CONCATENATE($C92,$F$8),'1. Performance Plan OP'!$B$13:$U$672,K$9,FALSE)</f>
        <v>0</v>
      </c>
      <c r="L92" s="157">
        <f>VLOOKUP(CONCATENATE($C92,$F$8),'1. Performance Plan OP'!$B$13:$U$672,L$9,FALSE)</f>
        <v>0</v>
      </c>
      <c r="M92" s="158">
        <f>VLOOKUP(CONCATENATE($C92,$F$8),'1. Performance Plan OP'!$B$13:$U$672,M$9,FALSE)</f>
        <v>0</v>
      </c>
      <c r="N92" s="156">
        <f>VLOOKUP(CONCATENATE($C92,$F$8),'1. Performance Plan OP'!$B$13:$U$672,N$9,FALSE)</f>
        <v>0</v>
      </c>
      <c r="O92" s="157">
        <f>VLOOKUP(CONCATENATE($C92,$F$8),'1. Performance Plan OP'!$B$13:$U$672,O$9,FALSE)</f>
        <v>0</v>
      </c>
      <c r="P92" s="157">
        <f>VLOOKUP(CONCATENATE($C92,$F$8),'1. Performance Plan OP'!$B$13:$U$672,P$9,FALSE)</f>
        <v>0</v>
      </c>
      <c r="Q92" s="158">
        <f>VLOOKUP(CONCATENATE($C92,$F$8),'1. Performance Plan OP'!$B$13:$U$672,Q$9,FALSE)</f>
        <v>0</v>
      </c>
      <c r="R92" s="79"/>
      <c r="S92" s="156">
        <f>SUM(F92:I92)</f>
        <v>0</v>
      </c>
      <c r="T92" s="157">
        <f>SUM(J92:M92)</f>
        <v>0</v>
      </c>
      <c r="U92" s="160">
        <f>SUM(N92:Q92)</f>
        <v>0</v>
      </c>
    </row>
    <row r="93" spans="1:21" x14ac:dyDescent="0.2">
      <c r="A93" s="11">
        <f t="shared" si="76"/>
        <v>0</v>
      </c>
      <c r="B93" s="11" t="str">
        <f t="shared" si="77"/>
        <v>Gynaecology6</v>
      </c>
      <c r="C93" s="402" t="str">
        <f t="shared" si="86"/>
        <v>Gynaecology</v>
      </c>
      <c r="D93" s="87">
        <v>6</v>
      </c>
      <c r="E93" s="45" t="s">
        <v>14</v>
      </c>
      <c r="F93" s="31"/>
      <c r="G93" s="32"/>
      <c r="H93" s="32"/>
      <c r="I93" s="33"/>
      <c r="J93" s="31"/>
      <c r="K93" s="32"/>
      <c r="L93" s="32"/>
      <c r="M93" s="33"/>
      <c r="N93" s="31"/>
      <c r="O93" s="32"/>
      <c r="P93" s="32"/>
      <c r="Q93" s="33"/>
      <c r="R93" s="41"/>
      <c r="S93" s="58">
        <f t="shared" ref="S93:S94" si="87">SUM(F93:I93)</f>
        <v>0</v>
      </c>
      <c r="T93" s="57">
        <f t="shared" ref="T93:T94" si="88">SUM(J93:M93)</f>
        <v>0</v>
      </c>
      <c r="U93" s="102">
        <f t="shared" ref="U93:U94" si="89">SUM(N93:Q93)</f>
        <v>0</v>
      </c>
    </row>
    <row r="94" spans="1:21" x14ac:dyDescent="0.2">
      <c r="A94" s="11">
        <f t="shared" si="76"/>
        <v>0</v>
      </c>
      <c r="B94" s="11" t="str">
        <f t="shared" si="77"/>
        <v>Gynaecology7</v>
      </c>
      <c r="C94" s="402" t="str">
        <f t="shared" si="86"/>
        <v>Gynaecology</v>
      </c>
      <c r="D94" s="84">
        <v>7</v>
      </c>
      <c r="E94" s="21" t="s">
        <v>18</v>
      </c>
      <c r="F94" s="62">
        <f>SUM(F91:F92)-F93</f>
        <v>0</v>
      </c>
      <c r="G94" s="63">
        <f t="shared" ref="G94" si="90">SUM(G91:G92)-G93</f>
        <v>0</v>
      </c>
      <c r="H94" s="63">
        <f t="shared" ref="H94" si="91">SUM(H91:H92)-H93</f>
        <v>0</v>
      </c>
      <c r="I94" s="64">
        <f t="shared" ref="I94" si="92">SUM(I91:I92)-I93</f>
        <v>0</v>
      </c>
      <c r="J94" s="62">
        <f t="shared" ref="J94" si="93">SUM(J91:J92)-J93</f>
        <v>0</v>
      </c>
      <c r="K94" s="63">
        <f t="shared" ref="K94" si="94">SUM(K91:K92)-K93</f>
        <v>0</v>
      </c>
      <c r="L94" s="63">
        <f t="shared" ref="L94" si="95">SUM(L91:L92)-L93</f>
        <v>0</v>
      </c>
      <c r="M94" s="64">
        <f t="shared" ref="M94" si="96">SUM(M91:M92)-M93</f>
        <v>0</v>
      </c>
      <c r="N94" s="62">
        <f t="shared" ref="N94" si="97">SUM(N91:N92)-N93</f>
        <v>0</v>
      </c>
      <c r="O94" s="63">
        <f t="shared" ref="O94" si="98">SUM(O91:O92)-O93</f>
        <v>0</v>
      </c>
      <c r="P94" s="63">
        <f t="shared" ref="P94" si="99">SUM(P91:P92)-P93</f>
        <v>0</v>
      </c>
      <c r="Q94" s="64">
        <f t="shared" ref="Q94" si="100">SUM(Q91:Q92)-Q93</f>
        <v>0</v>
      </c>
      <c r="R94" s="79"/>
      <c r="S94" s="62">
        <f t="shared" si="87"/>
        <v>0</v>
      </c>
      <c r="T94" s="63">
        <f t="shared" si="88"/>
        <v>0</v>
      </c>
      <c r="U94" s="103">
        <f t="shared" si="89"/>
        <v>0</v>
      </c>
    </row>
    <row r="95" spans="1:21" x14ac:dyDescent="0.2">
      <c r="A95" s="11">
        <f t="shared" si="76"/>
        <v>0</v>
      </c>
      <c r="B95" s="11" t="str">
        <f t="shared" si="77"/>
        <v xml:space="preserve">Gynaecology </v>
      </c>
      <c r="C95" s="402" t="str">
        <f t="shared" si="86"/>
        <v>Gynaecology</v>
      </c>
      <c r="D95" s="88" t="s">
        <v>100</v>
      </c>
      <c r="E95" s="34"/>
      <c r="F95" s="35"/>
      <c r="G95" s="36"/>
      <c r="H95" s="36"/>
      <c r="I95" s="37"/>
      <c r="J95" s="38"/>
      <c r="K95" s="39"/>
      <c r="L95" s="39"/>
      <c r="M95" s="40"/>
      <c r="N95" s="38"/>
      <c r="O95" s="39"/>
      <c r="P95" s="39"/>
      <c r="Q95" s="40"/>
      <c r="R95" s="41"/>
      <c r="S95" s="77"/>
      <c r="T95" s="56"/>
      <c r="U95" s="104"/>
    </row>
    <row r="96" spans="1:21" x14ac:dyDescent="0.2">
      <c r="A96" s="11">
        <f t="shared" si="76"/>
        <v>0</v>
      </c>
      <c r="B96" s="11" t="str">
        <f t="shared" si="77"/>
        <v xml:space="preserve">Gynaecology </v>
      </c>
      <c r="C96" s="402" t="str">
        <f t="shared" si="86"/>
        <v>Gynaecology</v>
      </c>
      <c r="D96" s="84" t="s">
        <v>100</v>
      </c>
      <c r="E96" s="21" t="s">
        <v>32</v>
      </c>
      <c r="F96" s="23"/>
      <c r="G96" s="24"/>
      <c r="H96" s="24"/>
      <c r="I96" s="25"/>
      <c r="J96" s="23"/>
      <c r="K96" s="24"/>
      <c r="L96" s="24"/>
      <c r="M96" s="25"/>
      <c r="N96" s="23"/>
      <c r="O96" s="24"/>
      <c r="P96" s="24"/>
      <c r="Q96" s="25"/>
      <c r="R96" s="41"/>
      <c r="S96" s="71"/>
      <c r="T96" s="72"/>
      <c r="U96" s="100"/>
    </row>
    <row r="97" spans="1:21" x14ac:dyDescent="0.2">
      <c r="A97" s="11">
        <f t="shared" si="76"/>
        <v>0</v>
      </c>
      <c r="B97" s="11" t="str">
        <f t="shared" si="77"/>
        <v>Gynaecology8</v>
      </c>
      <c r="C97" s="402" t="str">
        <f t="shared" si="86"/>
        <v>Gynaecology</v>
      </c>
      <c r="D97" s="86">
        <v>8</v>
      </c>
      <c r="E97" s="44" t="s">
        <v>49</v>
      </c>
      <c r="F97" s="27"/>
      <c r="G97" s="28"/>
      <c r="H97" s="28"/>
      <c r="I97" s="29"/>
      <c r="J97" s="27"/>
      <c r="K97" s="28"/>
      <c r="L97" s="28"/>
      <c r="M97" s="29"/>
      <c r="N97" s="27"/>
      <c r="O97" s="28"/>
      <c r="P97" s="28"/>
      <c r="Q97" s="29"/>
      <c r="R97" s="39"/>
      <c r="S97" s="55">
        <f>SUM(F97:I97)</f>
        <v>0</v>
      </c>
      <c r="T97" s="54">
        <f>SUM(J97:M97)</f>
        <v>0</v>
      </c>
      <c r="U97" s="105">
        <f>SUM(N97:Q97)</f>
        <v>0</v>
      </c>
    </row>
    <row r="98" spans="1:21" x14ac:dyDescent="0.2">
      <c r="A98" s="11">
        <f t="shared" si="76"/>
        <v>0</v>
      </c>
      <c r="B98" s="11" t="str">
        <f t="shared" si="77"/>
        <v>Gynaecology9</v>
      </c>
      <c r="C98" s="402" t="str">
        <f t="shared" si="86"/>
        <v>Gynaecology</v>
      </c>
      <c r="D98" s="86">
        <v>9</v>
      </c>
      <c r="E98" s="45" t="s">
        <v>56</v>
      </c>
      <c r="F98" s="31"/>
      <c r="G98" s="32"/>
      <c r="H98" s="32"/>
      <c r="I98" s="33"/>
      <c r="J98" s="31"/>
      <c r="K98" s="32"/>
      <c r="L98" s="32"/>
      <c r="M98" s="33"/>
      <c r="N98" s="31"/>
      <c r="O98" s="32"/>
      <c r="P98" s="32"/>
      <c r="Q98" s="33"/>
      <c r="R98" s="39"/>
      <c r="S98" s="58">
        <f t="shared" ref="S98:S99" si="101">SUM(F98:I98)</f>
        <v>0</v>
      </c>
      <c r="T98" s="57">
        <f t="shared" ref="T98:T99" si="102">SUM(J98:M98)</f>
        <v>0</v>
      </c>
      <c r="U98" s="102">
        <f t="shared" ref="U98:U99" si="103">SUM(N98:Q98)</f>
        <v>0</v>
      </c>
    </row>
    <row r="99" spans="1:21" x14ac:dyDescent="0.2">
      <c r="A99" s="11">
        <f t="shared" si="76"/>
        <v>0</v>
      </c>
      <c r="B99" s="11" t="str">
        <f t="shared" si="77"/>
        <v>Gynaecology10</v>
      </c>
      <c r="C99" s="402" t="str">
        <f t="shared" si="86"/>
        <v>Gynaecology</v>
      </c>
      <c r="D99" s="84">
        <v>10</v>
      </c>
      <c r="E99" s="21" t="s">
        <v>35</v>
      </c>
      <c r="F99" s="62">
        <f t="shared" ref="F99:Q99" si="104">SUM(F97:F98)</f>
        <v>0</v>
      </c>
      <c r="G99" s="63">
        <f t="shared" si="104"/>
        <v>0</v>
      </c>
      <c r="H99" s="63">
        <f t="shared" si="104"/>
        <v>0</v>
      </c>
      <c r="I99" s="64">
        <f t="shared" si="104"/>
        <v>0</v>
      </c>
      <c r="J99" s="62">
        <f t="shared" si="104"/>
        <v>0</v>
      </c>
      <c r="K99" s="63">
        <f t="shared" si="104"/>
        <v>0</v>
      </c>
      <c r="L99" s="63">
        <f t="shared" si="104"/>
        <v>0</v>
      </c>
      <c r="M99" s="64">
        <f t="shared" si="104"/>
        <v>0</v>
      </c>
      <c r="N99" s="62">
        <f t="shared" si="104"/>
        <v>0</v>
      </c>
      <c r="O99" s="63">
        <f t="shared" si="104"/>
        <v>0</v>
      </c>
      <c r="P99" s="63">
        <f t="shared" si="104"/>
        <v>0</v>
      </c>
      <c r="Q99" s="64">
        <f t="shared" si="104"/>
        <v>0</v>
      </c>
      <c r="R99" s="79"/>
      <c r="S99" s="62">
        <f t="shared" si="101"/>
        <v>0</v>
      </c>
      <c r="T99" s="63">
        <f t="shared" si="102"/>
        <v>0</v>
      </c>
      <c r="U99" s="103">
        <f t="shared" si="103"/>
        <v>0</v>
      </c>
    </row>
    <row r="100" spans="1:21" x14ac:dyDescent="0.2">
      <c r="A100" s="11">
        <f t="shared" si="76"/>
        <v>0</v>
      </c>
      <c r="B100" s="11" t="str">
        <f t="shared" si="77"/>
        <v xml:space="preserve">Gynaecology </v>
      </c>
      <c r="C100" s="402" t="str">
        <f t="shared" si="86"/>
        <v>Gynaecology</v>
      </c>
      <c r="D100" s="89" t="s">
        <v>100</v>
      </c>
      <c r="E100" s="43"/>
      <c r="F100" s="38"/>
      <c r="G100" s="39"/>
      <c r="H100" s="39"/>
      <c r="I100" s="40"/>
      <c r="J100" s="38"/>
      <c r="K100" s="39"/>
      <c r="L100" s="39"/>
      <c r="M100" s="40"/>
      <c r="N100" s="38"/>
      <c r="O100" s="39"/>
      <c r="P100" s="39"/>
      <c r="Q100" s="40"/>
      <c r="R100" s="39"/>
      <c r="S100" s="77"/>
      <c r="T100" s="56"/>
      <c r="U100" s="104"/>
    </row>
    <row r="101" spans="1:21" x14ac:dyDescent="0.2">
      <c r="A101" s="11">
        <f t="shared" si="76"/>
        <v>0</v>
      </c>
      <c r="B101" s="11" t="str">
        <f t="shared" si="77"/>
        <v xml:space="preserve">Gynaecology </v>
      </c>
      <c r="C101" s="402" t="str">
        <f t="shared" si="86"/>
        <v>Gynaecology</v>
      </c>
      <c r="D101" s="84" t="s">
        <v>100</v>
      </c>
      <c r="E101" s="21" t="s">
        <v>27</v>
      </c>
      <c r="F101" s="23"/>
      <c r="G101" s="24"/>
      <c r="H101" s="24"/>
      <c r="I101" s="25"/>
      <c r="J101" s="23"/>
      <c r="K101" s="24"/>
      <c r="L101" s="24"/>
      <c r="M101" s="25"/>
      <c r="N101" s="23"/>
      <c r="O101" s="24"/>
      <c r="P101" s="24"/>
      <c r="Q101" s="25"/>
      <c r="R101" s="39"/>
      <c r="S101" s="71"/>
      <c r="T101" s="72"/>
      <c r="U101" s="100"/>
    </row>
    <row r="102" spans="1:21" x14ac:dyDescent="0.2">
      <c r="A102" s="11">
        <f t="shared" si="76"/>
        <v>0</v>
      </c>
      <c r="B102" s="11" t="str">
        <f t="shared" si="77"/>
        <v>Gynaecology11</v>
      </c>
      <c r="C102" s="402" t="str">
        <f t="shared" si="86"/>
        <v>Gynaecology</v>
      </c>
      <c r="D102" s="154">
        <v>11</v>
      </c>
      <c r="E102" s="155" t="s">
        <v>133</v>
      </c>
      <c r="F102" s="156">
        <f>F94-F97</f>
        <v>0</v>
      </c>
      <c r="G102" s="157">
        <f t="shared" ref="G102:Q102" si="105">G94-G97</f>
        <v>0</v>
      </c>
      <c r="H102" s="157">
        <f t="shared" si="105"/>
        <v>0</v>
      </c>
      <c r="I102" s="158">
        <f t="shared" si="105"/>
        <v>0</v>
      </c>
      <c r="J102" s="156">
        <f t="shared" si="105"/>
        <v>0</v>
      </c>
      <c r="K102" s="157">
        <f t="shared" si="105"/>
        <v>0</v>
      </c>
      <c r="L102" s="157">
        <f t="shared" si="105"/>
        <v>0</v>
      </c>
      <c r="M102" s="158">
        <f t="shared" si="105"/>
        <v>0</v>
      </c>
      <c r="N102" s="156">
        <f t="shared" si="105"/>
        <v>0</v>
      </c>
      <c r="O102" s="157">
        <f t="shared" si="105"/>
        <v>0</v>
      </c>
      <c r="P102" s="157">
        <f t="shared" si="105"/>
        <v>0</v>
      </c>
      <c r="Q102" s="158">
        <f t="shared" si="105"/>
        <v>0</v>
      </c>
      <c r="R102" s="56"/>
      <c r="S102" s="162">
        <f t="shared" ref="F102:U103" si="106">S93-S98</f>
        <v>0</v>
      </c>
      <c r="T102" s="157">
        <f t="shared" ref="T102:U102" si="107">T94-T97</f>
        <v>0</v>
      </c>
      <c r="U102" s="160">
        <f t="shared" si="107"/>
        <v>0</v>
      </c>
    </row>
    <row r="103" spans="1:21" x14ac:dyDescent="0.2">
      <c r="A103" s="11">
        <f t="shared" si="76"/>
        <v>0</v>
      </c>
      <c r="B103" s="11" t="str">
        <f t="shared" si="77"/>
        <v>Gynaecology12</v>
      </c>
      <c r="C103" s="402" t="str">
        <f t="shared" si="86"/>
        <v>Gynaecology</v>
      </c>
      <c r="D103" s="154">
        <v>12</v>
      </c>
      <c r="E103" s="155" t="s">
        <v>134</v>
      </c>
      <c r="F103" s="162">
        <f t="shared" si="106"/>
        <v>0</v>
      </c>
      <c r="G103" s="163">
        <f t="shared" si="106"/>
        <v>0</v>
      </c>
      <c r="H103" s="163">
        <f t="shared" si="106"/>
        <v>0</v>
      </c>
      <c r="I103" s="164">
        <f t="shared" si="106"/>
        <v>0</v>
      </c>
      <c r="J103" s="162">
        <f t="shared" si="106"/>
        <v>0</v>
      </c>
      <c r="K103" s="163">
        <f t="shared" si="106"/>
        <v>0</v>
      </c>
      <c r="L103" s="163">
        <f t="shared" si="106"/>
        <v>0</v>
      </c>
      <c r="M103" s="164">
        <f t="shared" si="106"/>
        <v>0</v>
      </c>
      <c r="N103" s="162">
        <f t="shared" si="106"/>
        <v>0</v>
      </c>
      <c r="O103" s="163">
        <f t="shared" si="106"/>
        <v>0</v>
      </c>
      <c r="P103" s="163">
        <f t="shared" si="106"/>
        <v>0</v>
      </c>
      <c r="Q103" s="164">
        <f t="shared" si="106"/>
        <v>0</v>
      </c>
      <c r="R103" s="56">
        <f t="shared" si="106"/>
        <v>0</v>
      </c>
      <c r="S103" s="162">
        <f t="shared" si="106"/>
        <v>0</v>
      </c>
      <c r="T103" s="163">
        <f t="shared" si="106"/>
        <v>0</v>
      </c>
      <c r="U103" s="165">
        <f t="shared" si="106"/>
        <v>0</v>
      </c>
    </row>
    <row r="104" spans="1:21" x14ac:dyDescent="0.2">
      <c r="A104" s="11">
        <f t="shared" si="76"/>
        <v>0</v>
      </c>
      <c r="B104" s="11" t="str">
        <f t="shared" si="77"/>
        <v>Gynaecology13</v>
      </c>
      <c r="C104" s="402" t="str">
        <f t="shared" si="86"/>
        <v>Gynaecology</v>
      </c>
      <c r="D104" s="154">
        <v>13</v>
      </c>
      <c r="E104" s="161" t="s">
        <v>30</v>
      </c>
      <c r="F104" s="173">
        <f>F88+F103</f>
        <v>0</v>
      </c>
      <c r="G104" s="167">
        <f>F104+G103</f>
        <v>0</v>
      </c>
      <c r="H104" s="167">
        <f t="shared" ref="H104:Q104" si="108">G104+H103</f>
        <v>0</v>
      </c>
      <c r="I104" s="169">
        <f t="shared" si="108"/>
        <v>0</v>
      </c>
      <c r="J104" s="166">
        <f t="shared" si="108"/>
        <v>0</v>
      </c>
      <c r="K104" s="167">
        <f t="shared" si="108"/>
        <v>0</v>
      </c>
      <c r="L104" s="167">
        <f t="shared" si="108"/>
        <v>0</v>
      </c>
      <c r="M104" s="169">
        <f t="shared" si="108"/>
        <v>0</v>
      </c>
      <c r="N104" s="166">
        <f t="shared" si="108"/>
        <v>0</v>
      </c>
      <c r="O104" s="167">
        <f t="shared" si="108"/>
        <v>0</v>
      </c>
      <c r="P104" s="167">
        <f t="shared" si="108"/>
        <v>0</v>
      </c>
      <c r="Q104" s="169">
        <f t="shared" si="108"/>
        <v>0</v>
      </c>
      <c r="R104" s="56"/>
      <c r="S104" s="166">
        <f>I104</f>
        <v>0</v>
      </c>
      <c r="T104" s="167">
        <f>M104</f>
        <v>0</v>
      </c>
      <c r="U104" s="168">
        <f>Q104</f>
        <v>0</v>
      </c>
    </row>
    <row r="105" spans="1:21" x14ac:dyDescent="0.2">
      <c r="A105" s="11">
        <f t="shared" si="76"/>
        <v>0</v>
      </c>
      <c r="B105" s="11" t="str">
        <f t="shared" si="77"/>
        <v>Gynaecology14</v>
      </c>
      <c r="C105" s="402" t="str">
        <f t="shared" si="86"/>
        <v>Gynaecology</v>
      </c>
      <c r="D105" s="154">
        <v>14</v>
      </c>
      <c r="E105" s="155" t="s">
        <v>28</v>
      </c>
      <c r="F105" s="166" t="e">
        <f>F104/(F99/13)</f>
        <v>#DIV/0!</v>
      </c>
      <c r="G105" s="167" t="e">
        <f t="shared" ref="G105:Q105" si="109">G104/(G99/13)</f>
        <v>#DIV/0!</v>
      </c>
      <c r="H105" s="167" t="e">
        <f t="shared" si="109"/>
        <v>#DIV/0!</v>
      </c>
      <c r="I105" s="169" t="e">
        <f t="shared" si="109"/>
        <v>#DIV/0!</v>
      </c>
      <c r="J105" s="166" t="e">
        <f t="shared" si="109"/>
        <v>#DIV/0!</v>
      </c>
      <c r="K105" s="167" t="e">
        <f t="shared" si="109"/>
        <v>#DIV/0!</v>
      </c>
      <c r="L105" s="167" t="e">
        <f t="shared" si="109"/>
        <v>#DIV/0!</v>
      </c>
      <c r="M105" s="169" t="e">
        <f t="shared" si="109"/>
        <v>#DIV/0!</v>
      </c>
      <c r="N105" s="166" t="e">
        <f t="shared" si="109"/>
        <v>#DIV/0!</v>
      </c>
      <c r="O105" s="167" t="e">
        <f t="shared" si="109"/>
        <v>#DIV/0!</v>
      </c>
      <c r="P105" s="167" t="e">
        <f t="shared" si="109"/>
        <v>#DIV/0!</v>
      </c>
      <c r="Q105" s="169" t="e">
        <f t="shared" si="109"/>
        <v>#DIV/0!</v>
      </c>
      <c r="R105" s="56"/>
      <c r="S105" s="166" t="e">
        <f t="shared" ref="S105" si="110">I105</f>
        <v>#DIV/0!</v>
      </c>
      <c r="T105" s="167" t="e">
        <f t="shared" ref="T105" si="111">M105</f>
        <v>#DIV/0!</v>
      </c>
      <c r="U105" s="168" t="e">
        <f t="shared" ref="U105" si="112">Q105</f>
        <v>#DIV/0!</v>
      </c>
    </row>
    <row r="106" spans="1:21" x14ac:dyDescent="0.2">
      <c r="A106" s="11">
        <f t="shared" si="76"/>
        <v>0</v>
      </c>
      <c r="B106" s="11" t="str">
        <f t="shared" si="77"/>
        <v>Gynaecology15</v>
      </c>
      <c r="C106" s="402" t="str">
        <f t="shared" si="86"/>
        <v>Gynaecology</v>
      </c>
      <c r="D106" s="86">
        <v>15</v>
      </c>
      <c r="E106" s="45" t="s">
        <v>33</v>
      </c>
      <c r="F106" s="48"/>
      <c r="G106" s="46"/>
      <c r="H106" s="46"/>
      <c r="I106" s="47"/>
      <c r="J106" s="48"/>
      <c r="K106" s="46"/>
      <c r="L106" s="46"/>
      <c r="M106" s="47"/>
      <c r="N106" s="48"/>
      <c r="O106" s="46"/>
      <c r="P106" s="46"/>
      <c r="Q106" s="47"/>
      <c r="R106" s="39"/>
      <c r="S106" s="61">
        <f>I106</f>
        <v>0</v>
      </c>
      <c r="T106" s="59">
        <f>M106</f>
        <v>0</v>
      </c>
      <c r="U106" s="106">
        <f>Q106</f>
        <v>0</v>
      </c>
    </row>
    <row r="107" spans="1:21" x14ac:dyDescent="0.2">
      <c r="A107" s="11">
        <f t="shared" si="76"/>
        <v>0</v>
      </c>
      <c r="B107" s="11" t="str">
        <f t="shared" si="77"/>
        <v>Gynaecology16</v>
      </c>
      <c r="C107" s="402" t="str">
        <f t="shared" si="86"/>
        <v>Gynaecology</v>
      </c>
      <c r="D107" s="154">
        <v>16</v>
      </c>
      <c r="E107" s="155" t="s">
        <v>275</v>
      </c>
      <c r="F107" s="166" t="e">
        <f>VLOOKUP(CONCATENATE($A107,$C107),'[1]TTG Board spclty milstns MNTH'!$D$2:$AJ$386,F$7,FALSE)</f>
        <v>#N/A</v>
      </c>
      <c r="G107" s="167" t="e">
        <f>VLOOKUP(CONCATENATE($A107,$C107),'[1]TTG Board spclty milstns MNTH'!$D$2:$AJ$386,G$7,FALSE)</f>
        <v>#N/A</v>
      </c>
      <c r="H107" s="167" t="e">
        <f>VLOOKUP(CONCATENATE($A107,$C107),'[1]TTG Board spclty milstns MNTH'!$D$2:$AJ$386,H$7,FALSE)</f>
        <v>#N/A</v>
      </c>
      <c r="I107" s="169" t="e">
        <f>VLOOKUP(CONCATENATE($A107,$C107),'[1]TTG Board spclty milstns MNTH'!$D$2:$AJ$386,I$7,FALSE)</f>
        <v>#N/A</v>
      </c>
      <c r="J107" s="166" t="e">
        <f>VLOOKUP(CONCATENATE($A107,$C107),'[1]TTG Board spclty milstns MNTH'!$D$2:$AJ$386,J$7,FALSE)</f>
        <v>#N/A</v>
      </c>
      <c r="K107" s="167" t="e">
        <f>VLOOKUP(CONCATENATE($A107,$C107),'[1]TTG Board spclty milstns MNTH'!$D$2:$AJ$386,K$7,FALSE)</f>
        <v>#N/A</v>
      </c>
      <c r="L107" s="167" t="e">
        <f>VLOOKUP(CONCATENATE($A107,$C107),'[1]TTG Board spclty milstns MNTH'!$D$2:$AJ$386,L$7,FALSE)</f>
        <v>#N/A</v>
      </c>
      <c r="M107" s="169" t="e">
        <f>VLOOKUP(CONCATENATE($A107,$C107),'[1]TTG Board spclty milstns MNTH'!$D$2:$AJ$386,M$7,FALSE)</f>
        <v>#N/A</v>
      </c>
      <c r="N107" s="409" t="s">
        <v>16</v>
      </c>
      <c r="O107" s="410" t="s">
        <v>16</v>
      </c>
      <c r="P107" s="410" t="s">
        <v>16</v>
      </c>
      <c r="Q107" s="411" t="s">
        <v>16</v>
      </c>
      <c r="R107" s="39"/>
      <c r="S107" s="166" t="e">
        <f>I107</f>
        <v>#N/A</v>
      </c>
      <c r="T107" s="167" t="e">
        <f>M107</f>
        <v>#N/A</v>
      </c>
      <c r="U107" s="168" t="str">
        <f>Q107</f>
        <v>-</v>
      </c>
    </row>
    <row r="108" spans="1:21" ht="13.5" thickBot="1" x14ac:dyDescent="0.25">
      <c r="A108" s="11">
        <f t="shared" si="76"/>
        <v>0</v>
      </c>
      <c r="B108" s="11" t="str">
        <f t="shared" si="77"/>
        <v>Gynaecology17</v>
      </c>
      <c r="C108" s="402" t="str">
        <f t="shared" si="86"/>
        <v>Gynaecology</v>
      </c>
      <c r="D108" s="86">
        <v>17</v>
      </c>
      <c r="E108" s="44" t="s">
        <v>34</v>
      </c>
      <c r="F108" s="48"/>
      <c r="G108" s="46"/>
      <c r="H108" s="46"/>
      <c r="I108" s="47"/>
      <c r="J108" s="48"/>
      <c r="K108" s="46"/>
      <c r="L108" s="46"/>
      <c r="M108" s="47"/>
      <c r="N108" s="48"/>
      <c r="O108" s="46"/>
      <c r="P108" s="46"/>
      <c r="Q108" s="47"/>
      <c r="R108" s="39"/>
      <c r="S108" s="61">
        <f>I108</f>
        <v>0</v>
      </c>
      <c r="T108" s="59">
        <f>M108</f>
        <v>0</v>
      </c>
      <c r="U108" s="106">
        <f>Q108</f>
        <v>0</v>
      </c>
    </row>
    <row r="109" spans="1:21" ht="18.75" thickBot="1" x14ac:dyDescent="0.3">
      <c r="A109" s="11">
        <f t="shared" si="76"/>
        <v>0</v>
      </c>
      <c r="B109" s="11" t="str">
        <f t="shared" si="77"/>
        <v>OphthalmologyOphthalmology</v>
      </c>
      <c r="C109" s="416" t="str">
        <f>D109</f>
        <v>Ophthalmology</v>
      </c>
      <c r="D109" s="417" t="s">
        <v>70</v>
      </c>
      <c r="E109" s="80"/>
      <c r="F109" s="127"/>
      <c r="G109" s="81"/>
      <c r="H109" s="81"/>
      <c r="I109" s="81"/>
      <c r="J109" s="81"/>
      <c r="K109" s="81"/>
      <c r="L109" s="81"/>
      <c r="M109" s="81"/>
      <c r="N109" s="69"/>
      <c r="O109" s="69"/>
      <c r="P109" s="69"/>
      <c r="Q109" s="69"/>
      <c r="R109" s="69"/>
      <c r="S109" s="134"/>
      <c r="T109" s="134"/>
      <c r="U109" s="135"/>
    </row>
    <row r="110" spans="1:21" x14ac:dyDescent="0.2">
      <c r="A110" s="11">
        <f t="shared" si="76"/>
        <v>0</v>
      </c>
      <c r="B110" s="11" t="str">
        <f t="shared" si="77"/>
        <v>Ophthalmology1</v>
      </c>
      <c r="C110" s="402" t="str">
        <f>C109</f>
        <v>Ophthalmology</v>
      </c>
      <c r="D110" s="84">
        <v>1</v>
      </c>
      <c r="E110" s="21" t="s">
        <v>55</v>
      </c>
      <c r="F110" s="198">
        <v>0</v>
      </c>
      <c r="G110" s="20"/>
      <c r="H110" s="20"/>
      <c r="I110" s="120"/>
      <c r="J110" s="128"/>
      <c r="K110" s="13"/>
      <c r="L110" s="13"/>
      <c r="M110" s="129"/>
      <c r="N110" s="128"/>
      <c r="O110" s="13"/>
      <c r="P110" s="13"/>
      <c r="Q110" s="129"/>
      <c r="R110" s="41"/>
      <c r="S110" s="117"/>
      <c r="T110" s="65"/>
      <c r="U110" s="118"/>
    </row>
    <row r="111" spans="1:21" x14ac:dyDescent="0.2">
      <c r="A111" s="11">
        <f t="shared" si="76"/>
        <v>0</v>
      </c>
      <c r="B111" s="11" t="str">
        <f t="shared" si="77"/>
        <v>Ophthalmology2</v>
      </c>
      <c r="C111" s="402" t="str">
        <f t="shared" ref="C111:C132" si="113">C110</f>
        <v>Ophthalmology</v>
      </c>
      <c r="D111" s="84">
        <v>2</v>
      </c>
      <c r="E111" s="21" t="s">
        <v>117</v>
      </c>
      <c r="F111" s="198">
        <v>0</v>
      </c>
      <c r="G111" s="20"/>
      <c r="H111" s="20"/>
      <c r="I111" s="120"/>
      <c r="J111" s="119"/>
      <c r="K111" s="20"/>
      <c r="L111" s="20"/>
      <c r="M111" s="120"/>
      <c r="N111" s="119"/>
      <c r="O111" s="20"/>
      <c r="P111" s="20"/>
      <c r="Q111" s="120"/>
      <c r="R111" s="41"/>
      <c r="S111" s="117"/>
      <c r="T111" s="65"/>
      <c r="U111" s="118"/>
    </row>
    <row r="112" spans="1:21" x14ac:dyDescent="0.2">
      <c r="A112" s="11">
        <f t="shared" si="76"/>
        <v>0</v>
      </c>
      <c r="B112" s="11" t="str">
        <f t="shared" si="77"/>
        <v>Ophthalmology3</v>
      </c>
      <c r="C112" s="402" t="str">
        <f t="shared" si="113"/>
        <v>Ophthalmology</v>
      </c>
      <c r="D112" s="84">
        <v>3</v>
      </c>
      <c r="E112" s="21" t="s">
        <v>118</v>
      </c>
      <c r="F112" s="198">
        <v>0</v>
      </c>
      <c r="G112" s="20"/>
      <c r="H112" s="20"/>
      <c r="I112" s="120"/>
      <c r="J112" s="119"/>
      <c r="K112" s="20"/>
      <c r="L112" s="20"/>
      <c r="M112" s="120"/>
      <c r="N112" s="119"/>
      <c r="O112" s="20"/>
      <c r="P112" s="20"/>
      <c r="Q112" s="120"/>
      <c r="R112" s="41"/>
      <c r="S112" s="117"/>
      <c r="T112" s="65"/>
      <c r="U112" s="118"/>
    </row>
    <row r="113" spans="1:21" x14ac:dyDescent="0.2">
      <c r="A113" s="11">
        <f t="shared" si="76"/>
        <v>0</v>
      </c>
      <c r="B113" s="11" t="str">
        <f t="shared" si="77"/>
        <v xml:space="preserve">Ophthalmology </v>
      </c>
      <c r="C113" s="402" t="str">
        <f t="shared" si="113"/>
        <v>Ophthalmology</v>
      </c>
      <c r="D113" s="88" t="s">
        <v>100</v>
      </c>
      <c r="E113" s="34"/>
      <c r="F113" s="20"/>
      <c r="G113" s="20"/>
      <c r="H113" s="20"/>
      <c r="I113" s="120"/>
      <c r="J113" s="130"/>
      <c r="K113" s="52"/>
      <c r="L113" s="52"/>
      <c r="M113" s="131"/>
      <c r="N113" s="130"/>
      <c r="O113" s="52"/>
      <c r="P113" s="52"/>
      <c r="Q113" s="131"/>
      <c r="R113" s="41"/>
      <c r="S113" s="117"/>
      <c r="T113" s="65"/>
      <c r="U113" s="118"/>
    </row>
    <row r="114" spans="1:21" x14ac:dyDescent="0.2">
      <c r="A114" s="11">
        <f t="shared" si="76"/>
        <v>0</v>
      </c>
      <c r="B114" s="11" t="str">
        <f t="shared" si="77"/>
        <v xml:space="preserve">Ophthalmology </v>
      </c>
      <c r="C114" s="402" t="str">
        <f t="shared" si="113"/>
        <v>Ophthalmology</v>
      </c>
      <c r="D114" s="84" t="s">
        <v>100</v>
      </c>
      <c r="E114" s="21" t="s">
        <v>36</v>
      </c>
      <c r="F114" s="23"/>
      <c r="G114" s="24"/>
      <c r="H114" s="24"/>
      <c r="I114" s="25"/>
      <c r="J114" s="23"/>
      <c r="K114" s="24"/>
      <c r="L114" s="24"/>
      <c r="M114" s="25"/>
      <c r="N114" s="23"/>
      <c r="O114" s="24"/>
      <c r="P114" s="24"/>
      <c r="Q114" s="25"/>
      <c r="R114" s="41"/>
      <c r="S114" s="71"/>
      <c r="T114" s="72"/>
      <c r="U114" s="100"/>
    </row>
    <row r="115" spans="1:21" x14ac:dyDescent="0.2">
      <c r="A115" s="11">
        <f t="shared" si="76"/>
        <v>0</v>
      </c>
      <c r="B115" s="11" t="str">
        <f t="shared" si="77"/>
        <v>Ophthalmology4</v>
      </c>
      <c r="C115" s="402" t="str">
        <f t="shared" si="113"/>
        <v>Ophthalmology</v>
      </c>
      <c r="D115" s="86">
        <v>4</v>
      </c>
      <c r="E115" s="44" t="s">
        <v>15</v>
      </c>
      <c r="F115" s="27"/>
      <c r="G115" s="28"/>
      <c r="H115" s="28"/>
      <c r="I115" s="29"/>
      <c r="J115" s="27"/>
      <c r="K115" s="28"/>
      <c r="L115" s="28"/>
      <c r="M115" s="29"/>
      <c r="N115" s="27"/>
      <c r="O115" s="28"/>
      <c r="P115" s="28"/>
      <c r="Q115" s="29"/>
      <c r="R115" s="41"/>
      <c r="S115" s="66">
        <f>SUM(F115:I115)</f>
        <v>0</v>
      </c>
      <c r="T115" s="67">
        <f>SUM(J115:M115)</f>
        <v>0</v>
      </c>
      <c r="U115" s="101">
        <f>SUM(N115:Q115)</f>
        <v>0</v>
      </c>
    </row>
    <row r="116" spans="1:21" x14ac:dyDescent="0.2">
      <c r="A116" s="11">
        <f t="shared" si="76"/>
        <v>0</v>
      </c>
      <c r="B116" s="11" t="str">
        <f t="shared" si="77"/>
        <v>Ophthalmology5</v>
      </c>
      <c r="C116" s="402" t="str">
        <f t="shared" si="113"/>
        <v>Ophthalmology</v>
      </c>
      <c r="D116" s="154">
        <v>5</v>
      </c>
      <c r="E116" s="161" t="s">
        <v>31</v>
      </c>
      <c r="F116" s="163">
        <f>VLOOKUP(CONCATENATE($C116,$F$8),'1. Performance Plan OP'!$B$13:$U$672,F$9,FALSE)</f>
        <v>0</v>
      </c>
      <c r="G116" s="157">
        <f>VLOOKUP(CONCATENATE($C116,$F$8),'1. Performance Plan OP'!$B$13:$U$672,G$9,FALSE)</f>
        <v>0</v>
      </c>
      <c r="H116" s="157">
        <f>VLOOKUP(CONCATENATE($C116,$F$8),'1. Performance Plan OP'!$B$13:$U$672,H$9,FALSE)</f>
        <v>0</v>
      </c>
      <c r="I116" s="158">
        <f>VLOOKUP(CONCATENATE($C116,$F$8),'1. Performance Plan OP'!$B$13:$U$672,I$9,FALSE)</f>
        <v>0</v>
      </c>
      <c r="J116" s="156">
        <f>VLOOKUP(CONCATENATE($C116,$F$8),'1. Performance Plan OP'!$B$13:$U$672,J$9,FALSE)</f>
        <v>0</v>
      </c>
      <c r="K116" s="157">
        <f>VLOOKUP(CONCATENATE($C116,$F$8),'1. Performance Plan OP'!$B$13:$U$672,K$9,FALSE)</f>
        <v>0</v>
      </c>
      <c r="L116" s="157">
        <f>VLOOKUP(CONCATENATE($C116,$F$8),'1. Performance Plan OP'!$B$13:$U$672,L$9,FALSE)</f>
        <v>0</v>
      </c>
      <c r="M116" s="158">
        <f>VLOOKUP(CONCATENATE($C116,$F$8),'1. Performance Plan OP'!$B$13:$U$672,M$9,FALSE)</f>
        <v>0</v>
      </c>
      <c r="N116" s="156">
        <f>VLOOKUP(CONCATENATE($C116,$F$8),'1. Performance Plan OP'!$B$13:$U$672,N$9,FALSE)</f>
        <v>0</v>
      </c>
      <c r="O116" s="157">
        <f>VLOOKUP(CONCATENATE($C116,$F$8),'1. Performance Plan OP'!$B$13:$U$672,O$9,FALSE)</f>
        <v>0</v>
      </c>
      <c r="P116" s="157">
        <f>VLOOKUP(CONCATENATE($C116,$F$8),'1. Performance Plan OP'!$B$13:$U$672,P$9,FALSE)</f>
        <v>0</v>
      </c>
      <c r="Q116" s="158">
        <f>VLOOKUP(CONCATENATE($C116,$F$8),'1. Performance Plan OP'!$B$13:$U$672,Q$9,FALSE)</f>
        <v>0</v>
      </c>
      <c r="R116" s="79"/>
      <c r="S116" s="156">
        <f>SUM(F116:I116)</f>
        <v>0</v>
      </c>
      <c r="T116" s="157">
        <f>SUM(J116:M116)</f>
        <v>0</v>
      </c>
      <c r="U116" s="160">
        <f>SUM(N116:Q116)</f>
        <v>0</v>
      </c>
    </row>
    <row r="117" spans="1:21" x14ac:dyDescent="0.2">
      <c r="A117" s="11">
        <f t="shared" si="76"/>
        <v>0</v>
      </c>
      <c r="B117" s="11" t="str">
        <f t="shared" si="77"/>
        <v>Ophthalmology6</v>
      </c>
      <c r="C117" s="402" t="str">
        <f t="shared" si="113"/>
        <v>Ophthalmology</v>
      </c>
      <c r="D117" s="87">
        <v>6</v>
      </c>
      <c r="E117" s="45" t="s">
        <v>14</v>
      </c>
      <c r="F117" s="31"/>
      <c r="G117" s="32"/>
      <c r="H117" s="32"/>
      <c r="I117" s="33"/>
      <c r="J117" s="31"/>
      <c r="K117" s="32"/>
      <c r="L117" s="32"/>
      <c r="M117" s="33"/>
      <c r="N117" s="31"/>
      <c r="O117" s="32"/>
      <c r="P117" s="32"/>
      <c r="Q117" s="33"/>
      <c r="R117" s="41"/>
      <c r="S117" s="58">
        <f t="shared" ref="S117:S118" si="114">SUM(F117:I117)</f>
        <v>0</v>
      </c>
      <c r="T117" s="57">
        <f t="shared" ref="T117:T118" si="115">SUM(J117:M117)</f>
        <v>0</v>
      </c>
      <c r="U117" s="102">
        <f t="shared" ref="U117:U118" si="116">SUM(N117:Q117)</f>
        <v>0</v>
      </c>
    </row>
    <row r="118" spans="1:21" x14ac:dyDescent="0.2">
      <c r="A118" s="11">
        <f t="shared" si="76"/>
        <v>0</v>
      </c>
      <c r="B118" s="11" t="str">
        <f t="shared" si="77"/>
        <v>Ophthalmology7</v>
      </c>
      <c r="C118" s="402" t="str">
        <f t="shared" si="113"/>
        <v>Ophthalmology</v>
      </c>
      <c r="D118" s="84">
        <v>7</v>
      </c>
      <c r="E118" s="21" t="s">
        <v>18</v>
      </c>
      <c r="F118" s="62">
        <f>SUM(F115:F116)-F117</f>
        <v>0</v>
      </c>
      <c r="G118" s="63">
        <f t="shared" ref="G118" si="117">SUM(G115:G116)-G117</f>
        <v>0</v>
      </c>
      <c r="H118" s="63">
        <f t="shared" ref="H118" si="118">SUM(H115:H116)-H117</f>
        <v>0</v>
      </c>
      <c r="I118" s="64">
        <f t="shared" ref="I118" si="119">SUM(I115:I116)-I117</f>
        <v>0</v>
      </c>
      <c r="J118" s="62">
        <f t="shared" ref="J118" si="120">SUM(J115:J116)-J117</f>
        <v>0</v>
      </c>
      <c r="K118" s="63">
        <f t="shared" ref="K118" si="121">SUM(K115:K116)-K117</f>
        <v>0</v>
      </c>
      <c r="L118" s="63">
        <f t="shared" ref="L118" si="122">SUM(L115:L116)-L117</f>
        <v>0</v>
      </c>
      <c r="M118" s="64">
        <f t="shared" ref="M118" si="123">SUM(M115:M116)-M117</f>
        <v>0</v>
      </c>
      <c r="N118" s="62">
        <f t="shared" ref="N118" si="124">SUM(N115:N116)-N117</f>
        <v>0</v>
      </c>
      <c r="O118" s="63">
        <f t="shared" ref="O118" si="125">SUM(O115:O116)-O117</f>
        <v>0</v>
      </c>
      <c r="P118" s="63">
        <f t="shared" ref="P118" si="126">SUM(P115:P116)-P117</f>
        <v>0</v>
      </c>
      <c r="Q118" s="64">
        <f t="shared" ref="Q118" si="127">SUM(Q115:Q116)-Q117</f>
        <v>0</v>
      </c>
      <c r="R118" s="79"/>
      <c r="S118" s="62">
        <f t="shared" si="114"/>
        <v>0</v>
      </c>
      <c r="T118" s="63">
        <f t="shared" si="115"/>
        <v>0</v>
      </c>
      <c r="U118" s="103">
        <f t="shared" si="116"/>
        <v>0</v>
      </c>
    </row>
    <row r="119" spans="1:21" x14ac:dyDescent="0.2">
      <c r="A119" s="11">
        <f t="shared" si="76"/>
        <v>0</v>
      </c>
      <c r="B119" s="11" t="str">
        <f t="shared" si="77"/>
        <v xml:space="preserve">Ophthalmology </v>
      </c>
      <c r="C119" s="402" t="str">
        <f t="shared" si="113"/>
        <v>Ophthalmology</v>
      </c>
      <c r="D119" s="88" t="s">
        <v>100</v>
      </c>
      <c r="E119" s="34"/>
      <c r="F119" s="35"/>
      <c r="G119" s="36"/>
      <c r="H119" s="36"/>
      <c r="I119" s="37"/>
      <c r="J119" s="38"/>
      <c r="K119" s="39"/>
      <c r="L119" s="39"/>
      <c r="M119" s="40"/>
      <c r="N119" s="38"/>
      <c r="O119" s="39"/>
      <c r="P119" s="39"/>
      <c r="Q119" s="40"/>
      <c r="R119" s="41"/>
      <c r="S119" s="77"/>
      <c r="T119" s="56"/>
      <c r="U119" s="104"/>
    </row>
    <row r="120" spans="1:21" x14ac:dyDescent="0.2">
      <c r="A120" s="11">
        <f t="shared" si="76"/>
        <v>0</v>
      </c>
      <c r="B120" s="11" t="str">
        <f t="shared" si="77"/>
        <v xml:space="preserve">Ophthalmology </v>
      </c>
      <c r="C120" s="402" t="str">
        <f t="shared" si="113"/>
        <v>Ophthalmology</v>
      </c>
      <c r="D120" s="84" t="s">
        <v>100</v>
      </c>
      <c r="E120" s="21" t="s">
        <v>32</v>
      </c>
      <c r="F120" s="23"/>
      <c r="G120" s="24"/>
      <c r="H120" s="24"/>
      <c r="I120" s="25"/>
      <c r="J120" s="23"/>
      <c r="K120" s="24"/>
      <c r="L120" s="24"/>
      <c r="M120" s="25"/>
      <c r="N120" s="23"/>
      <c r="O120" s="24"/>
      <c r="P120" s="24"/>
      <c r="Q120" s="25"/>
      <c r="R120" s="41"/>
      <c r="S120" s="71"/>
      <c r="T120" s="72"/>
      <c r="U120" s="100"/>
    </row>
    <row r="121" spans="1:21" x14ac:dyDescent="0.2">
      <c r="A121" s="11">
        <f t="shared" si="76"/>
        <v>0</v>
      </c>
      <c r="B121" s="11" t="str">
        <f t="shared" si="77"/>
        <v>Ophthalmology8</v>
      </c>
      <c r="C121" s="402" t="str">
        <f t="shared" si="113"/>
        <v>Ophthalmology</v>
      </c>
      <c r="D121" s="86">
        <v>8</v>
      </c>
      <c r="E121" s="44" t="s">
        <v>49</v>
      </c>
      <c r="F121" s="27"/>
      <c r="G121" s="28"/>
      <c r="H121" s="28"/>
      <c r="I121" s="29"/>
      <c r="J121" s="27"/>
      <c r="K121" s="28"/>
      <c r="L121" s="28"/>
      <c r="M121" s="29"/>
      <c r="N121" s="27"/>
      <c r="O121" s="28"/>
      <c r="P121" s="28"/>
      <c r="Q121" s="29"/>
      <c r="R121" s="39"/>
      <c r="S121" s="55">
        <f>SUM(F121:I121)</f>
        <v>0</v>
      </c>
      <c r="T121" s="54">
        <f>SUM(J121:M121)</f>
        <v>0</v>
      </c>
      <c r="U121" s="105">
        <f>SUM(N121:Q121)</f>
        <v>0</v>
      </c>
    </row>
    <row r="122" spans="1:21" x14ac:dyDescent="0.2">
      <c r="A122" s="11">
        <f t="shared" si="76"/>
        <v>0</v>
      </c>
      <c r="B122" s="11" t="str">
        <f t="shared" si="77"/>
        <v>Ophthalmology9</v>
      </c>
      <c r="C122" s="402" t="str">
        <f t="shared" si="113"/>
        <v>Ophthalmology</v>
      </c>
      <c r="D122" s="86">
        <v>9</v>
      </c>
      <c r="E122" s="45" t="s">
        <v>56</v>
      </c>
      <c r="F122" s="31"/>
      <c r="G122" s="32"/>
      <c r="H122" s="32"/>
      <c r="I122" s="33"/>
      <c r="J122" s="31"/>
      <c r="K122" s="32"/>
      <c r="L122" s="32"/>
      <c r="M122" s="33"/>
      <c r="N122" s="31"/>
      <c r="O122" s="32"/>
      <c r="P122" s="32"/>
      <c r="Q122" s="33"/>
      <c r="R122" s="39"/>
      <c r="S122" s="58">
        <f t="shared" ref="S122:S123" si="128">SUM(F122:I122)</f>
        <v>0</v>
      </c>
      <c r="T122" s="57">
        <f t="shared" ref="T122:T123" si="129">SUM(J122:M122)</f>
        <v>0</v>
      </c>
      <c r="U122" s="102">
        <f t="shared" ref="U122:U123" si="130">SUM(N122:Q122)</f>
        <v>0</v>
      </c>
    </row>
    <row r="123" spans="1:21" x14ac:dyDescent="0.2">
      <c r="A123" s="11">
        <f t="shared" si="76"/>
        <v>0</v>
      </c>
      <c r="B123" s="11" t="str">
        <f t="shared" si="77"/>
        <v>Ophthalmology10</v>
      </c>
      <c r="C123" s="402" t="str">
        <f t="shared" si="113"/>
        <v>Ophthalmology</v>
      </c>
      <c r="D123" s="84">
        <v>10</v>
      </c>
      <c r="E123" s="21" t="s">
        <v>35</v>
      </c>
      <c r="F123" s="62">
        <f t="shared" ref="F123:Q123" si="131">SUM(F121:F122)</f>
        <v>0</v>
      </c>
      <c r="G123" s="63">
        <f t="shared" si="131"/>
        <v>0</v>
      </c>
      <c r="H123" s="63">
        <f t="shared" si="131"/>
        <v>0</v>
      </c>
      <c r="I123" s="64">
        <f t="shared" si="131"/>
        <v>0</v>
      </c>
      <c r="J123" s="62">
        <f t="shared" si="131"/>
        <v>0</v>
      </c>
      <c r="K123" s="63">
        <f t="shared" si="131"/>
        <v>0</v>
      </c>
      <c r="L123" s="63">
        <f t="shared" si="131"/>
        <v>0</v>
      </c>
      <c r="M123" s="64">
        <f t="shared" si="131"/>
        <v>0</v>
      </c>
      <c r="N123" s="62">
        <f t="shared" si="131"/>
        <v>0</v>
      </c>
      <c r="O123" s="63">
        <f t="shared" si="131"/>
        <v>0</v>
      </c>
      <c r="P123" s="63">
        <f t="shared" si="131"/>
        <v>0</v>
      </c>
      <c r="Q123" s="64">
        <f t="shared" si="131"/>
        <v>0</v>
      </c>
      <c r="R123" s="79"/>
      <c r="S123" s="62">
        <f t="shared" si="128"/>
        <v>0</v>
      </c>
      <c r="T123" s="63">
        <f t="shared" si="129"/>
        <v>0</v>
      </c>
      <c r="U123" s="103">
        <f t="shared" si="130"/>
        <v>0</v>
      </c>
    </row>
    <row r="124" spans="1:21" x14ac:dyDescent="0.2">
      <c r="A124" s="11">
        <f t="shared" si="76"/>
        <v>0</v>
      </c>
      <c r="B124" s="11" t="str">
        <f t="shared" si="77"/>
        <v xml:space="preserve">Ophthalmology </v>
      </c>
      <c r="C124" s="402" t="str">
        <f t="shared" si="113"/>
        <v>Ophthalmology</v>
      </c>
      <c r="D124" s="89" t="s">
        <v>100</v>
      </c>
      <c r="E124" s="43"/>
      <c r="F124" s="38"/>
      <c r="G124" s="39"/>
      <c r="H124" s="39"/>
      <c r="I124" s="40"/>
      <c r="J124" s="38"/>
      <c r="K124" s="39"/>
      <c r="L124" s="39"/>
      <c r="M124" s="40"/>
      <c r="N124" s="38"/>
      <c r="O124" s="39"/>
      <c r="P124" s="39"/>
      <c r="Q124" s="40"/>
      <c r="R124" s="39"/>
      <c r="S124" s="77"/>
      <c r="T124" s="56"/>
      <c r="U124" s="104"/>
    </row>
    <row r="125" spans="1:21" x14ac:dyDescent="0.2">
      <c r="A125" s="11">
        <f t="shared" si="76"/>
        <v>0</v>
      </c>
      <c r="B125" s="11" t="str">
        <f t="shared" si="77"/>
        <v xml:space="preserve">Ophthalmology </v>
      </c>
      <c r="C125" s="402" t="str">
        <f t="shared" si="113"/>
        <v>Ophthalmology</v>
      </c>
      <c r="D125" s="84" t="s">
        <v>100</v>
      </c>
      <c r="E125" s="21" t="s">
        <v>27</v>
      </c>
      <c r="F125" s="23"/>
      <c r="G125" s="24"/>
      <c r="H125" s="24"/>
      <c r="I125" s="25"/>
      <c r="J125" s="23"/>
      <c r="K125" s="24"/>
      <c r="L125" s="24"/>
      <c r="M125" s="25"/>
      <c r="N125" s="23"/>
      <c r="O125" s="24"/>
      <c r="P125" s="24"/>
      <c r="Q125" s="25"/>
      <c r="R125" s="39"/>
      <c r="S125" s="71"/>
      <c r="T125" s="72"/>
      <c r="U125" s="100"/>
    </row>
    <row r="126" spans="1:21" x14ac:dyDescent="0.2">
      <c r="A126" s="11">
        <f t="shared" si="76"/>
        <v>0</v>
      </c>
      <c r="B126" s="11" t="str">
        <f t="shared" si="77"/>
        <v>Ophthalmology11</v>
      </c>
      <c r="C126" s="402" t="str">
        <f t="shared" si="113"/>
        <v>Ophthalmology</v>
      </c>
      <c r="D126" s="154">
        <v>11</v>
      </c>
      <c r="E126" s="155" t="s">
        <v>133</v>
      </c>
      <c r="F126" s="156">
        <f>F118-F121</f>
        <v>0</v>
      </c>
      <c r="G126" s="157">
        <f t="shared" ref="G126:Q126" si="132">G118-G121</f>
        <v>0</v>
      </c>
      <c r="H126" s="157">
        <f t="shared" si="132"/>
        <v>0</v>
      </c>
      <c r="I126" s="158">
        <f t="shared" si="132"/>
        <v>0</v>
      </c>
      <c r="J126" s="156">
        <f t="shared" si="132"/>
        <v>0</v>
      </c>
      <c r="K126" s="157">
        <f t="shared" si="132"/>
        <v>0</v>
      </c>
      <c r="L126" s="157">
        <f t="shared" si="132"/>
        <v>0</v>
      </c>
      <c r="M126" s="158">
        <f t="shared" si="132"/>
        <v>0</v>
      </c>
      <c r="N126" s="156">
        <f t="shared" si="132"/>
        <v>0</v>
      </c>
      <c r="O126" s="157">
        <f t="shared" si="132"/>
        <v>0</v>
      </c>
      <c r="P126" s="157">
        <f t="shared" si="132"/>
        <v>0</v>
      </c>
      <c r="Q126" s="158">
        <f t="shared" si="132"/>
        <v>0</v>
      </c>
      <c r="R126" s="56"/>
      <c r="S126" s="158">
        <f t="shared" ref="S126:U126" si="133">S118-S121</f>
        <v>0</v>
      </c>
      <c r="T126" s="157">
        <f t="shared" si="133"/>
        <v>0</v>
      </c>
      <c r="U126" s="160">
        <f t="shared" si="133"/>
        <v>0</v>
      </c>
    </row>
    <row r="127" spans="1:21" x14ac:dyDescent="0.2">
      <c r="A127" s="11">
        <f t="shared" si="76"/>
        <v>0</v>
      </c>
      <c r="B127" s="11" t="str">
        <f t="shared" si="77"/>
        <v>Ophthalmology12</v>
      </c>
      <c r="C127" s="402" t="str">
        <f t="shared" si="113"/>
        <v>Ophthalmology</v>
      </c>
      <c r="D127" s="154">
        <v>12</v>
      </c>
      <c r="E127" s="155" t="s">
        <v>134</v>
      </c>
      <c r="F127" s="162">
        <f t="shared" ref="F127:U127" si="134">F118-F123</f>
        <v>0</v>
      </c>
      <c r="G127" s="163">
        <f t="shared" si="134"/>
        <v>0</v>
      </c>
      <c r="H127" s="163">
        <f t="shared" si="134"/>
        <v>0</v>
      </c>
      <c r="I127" s="164">
        <f t="shared" si="134"/>
        <v>0</v>
      </c>
      <c r="J127" s="162">
        <f t="shared" si="134"/>
        <v>0</v>
      </c>
      <c r="K127" s="163">
        <f t="shared" si="134"/>
        <v>0</v>
      </c>
      <c r="L127" s="163">
        <f t="shared" si="134"/>
        <v>0</v>
      </c>
      <c r="M127" s="164">
        <f t="shared" si="134"/>
        <v>0</v>
      </c>
      <c r="N127" s="162">
        <f t="shared" si="134"/>
        <v>0</v>
      </c>
      <c r="O127" s="163">
        <f t="shared" si="134"/>
        <v>0</v>
      </c>
      <c r="P127" s="163">
        <f t="shared" si="134"/>
        <v>0</v>
      </c>
      <c r="Q127" s="164">
        <f t="shared" si="134"/>
        <v>0</v>
      </c>
      <c r="R127" s="56">
        <f t="shared" si="134"/>
        <v>0</v>
      </c>
      <c r="S127" s="162">
        <f t="shared" si="134"/>
        <v>0</v>
      </c>
      <c r="T127" s="163">
        <f t="shared" si="134"/>
        <v>0</v>
      </c>
      <c r="U127" s="165">
        <f t="shared" si="134"/>
        <v>0</v>
      </c>
    </row>
    <row r="128" spans="1:21" x14ac:dyDescent="0.2">
      <c r="A128" s="11">
        <f t="shared" si="76"/>
        <v>0</v>
      </c>
      <c r="B128" s="11" t="str">
        <f t="shared" si="77"/>
        <v>Ophthalmology13</v>
      </c>
      <c r="C128" s="402" t="str">
        <f t="shared" si="113"/>
        <v>Ophthalmology</v>
      </c>
      <c r="D128" s="154">
        <v>13</v>
      </c>
      <c r="E128" s="161" t="s">
        <v>30</v>
      </c>
      <c r="F128" s="173">
        <f>F112+F127</f>
        <v>0</v>
      </c>
      <c r="G128" s="167">
        <f>F128+G127</f>
        <v>0</v>
      </c>
      <c r="H128" s="167">
        <f t="shared" ref="H128:Q128" si="135">G128+H127</f>
        <v>0</v>
      </c>
      <c r="I128" s="169">
        <f t="shared" si="135"/>
        <v>0</v>
      </c>
      <c r="J128" s="166">
        <f t="shared" si="135"/>
        <v>0</v>
      </c>
      <c r="K128" s="167">
        <f t="shared" si="135"/>
        <v>0</v>
      </c>
      <c r="L128" s="167">
        <f t="shared" si="135"/>
        <v>0</v>
      </c>
      <c r="M128" s="169">
        <f t="shared" si="135"/>
        <v>0</v>
      </c>
      <c r="N128" s="166">
        <f t="shared" si="135"/>
        <v>0</v>
      </c>
      <c r="O128" s="167">
        <f t="shared" si="135"/>
        <v>0</v>
      </c>
      <c r="P128" s="167">
        <f t="shared" si="135"/>
        <v>0</v>
      </c>
      <c r="Q128" s="169">
        <f t="shared" si="135"/>
        <v>0</v>
      </c>
      <c r="R128" s="56"/>
      <c r="S128" s="166">
        <f>I128</f>
        <v>0</v>
      </c>
      <c r="T128" s="167">
        <f>M128</f>
        <v>0</v>
      </c>
      <c r="U128" s="168">
        <f>Q128</f>
        <v>0</v>
      </c>
    </row>
    <row r="129" spans="1:21" x14ac:dyDescent="0.2">
      <c r="A129" s="11">
        <f t="shared" si="76"/>
        <v>0</v>
      </c>
      <c r="B129" s="11" t="str">
        <f t="shared" si="77"/>
        <v>Ophthalmology14</v>
      </c>
      <c r="C129" s="402" t="str">
        <f t="shared" si="113"/>
        <v>Ophthalmology</v>
      </c>
      <c r="D129" s="154">
        <v>14</v>
      </c>
      <c r="E129" s="155" t="s">
        <v>28</v>
      </c>
      <c r="F129" s="166" t="e">
        <f>F128/(F123/13)</f>
        <v>#DIV/0!</v>
      </c>
      <c r="G129" s="167" t="e">
        <f t="shared" ref="G129:Q129" si="136">G128/(G123/13)</f>
        <v>#DIV/0!</v>
      </c>
      <c r="H129" s="167" t="e">
        <f t="shared" si="136"/>
        <v>#DIV/0!</v>
      </c>
      <c r="I129" s="169" t="e">
        <f t="shared" si="136"/>
        <v>#DIV/0!</v>
      </c>
      <c r="J129" s="166" t="e">
        <f t="shared" si="136"/>
        <v>#DIV/0!</v>
      </c>
      <c r="K129" s="167" t="e">
        <f t="shared" si="136"/>
        <v>#DIV/0!</v>
      </c>
      <c r="L129" s="167" t="e">
        <f t="shared" si="136"/>
        <v>#DIV/0!</v>
      </c>
      <c r="M129" s="169" t="e">
        <f t="shared" si="136"/>
        <v>#DIV/0!</v>
      </c>
      <c r="N129" s="166" t="e">
        <f t="shared" si="136"/>
        <v>#DIV/0!</v>
      </c>
      <c r="O129" s="167" t="e">
        <f t="shared" si="136"/>
        <v>#DIV/0!</v>
      </c>
      <c r="P129" s="167" t="e">
        <f t="shared" si="136"/>
        <v>#DIV/0!</v>
      </c>
      <c r="Q129" s="169" t="e">
        <f t="shared" si="136"/>
        <v>#DIV/0!</v>
      </c>
      <c r="R129" s="56"/>
      <c r="S129" s="166" t="e">
        <f t="shared" ref="S129" si="137">I129</f>
        <v>#DIV/0!</v>
      </c>
      <c r="T129" s="167" t="e">
        <f t="shared" ref="T129" si="138">M129</f>
        <v>#DIV/0!</v>
      </c>
      <c r="U129" s="168" t="e">
        <f t="shared" ref="U129" si="139">Q129</f>
        <v>#DIV/0!</v>
      </c>
    </row>
    <row r="130" spans="1:21" x14ac:dyDescent="0.2">
      <c r="A130" s="11">
        <f t="shared" si="76"/>
        <v>0</v>
      </c>
      <c r="B130" s="11" t="str">
        <f t="shared" si="77"/>
        <v>Ophthalmology15</v>
      </c>
      <c r="C130" s="402" t="str">
        <f t="shared" si="113"/>
        <v>Ophthalmology</v>
      </c>
      <c r="D130" s="86">
        <v>15</v>
      </c>
      <c r="E130" s="45" t="s">
        <v>33</v>
      </c>
      <c r="F130" s="48"/>
      <c r="G130" s="46"/>
      <c r="H130" s="46"/>
      <c r="I130" s="47"/>
      <c r="J130" s="48"/>
      <c r="K130" s="46"/>
      <c r="L130" s="46"/>
      <c r="M130" s="47"/>
      <c r="N130" s="48"/>
      <c r="O130" s="46"/>
      <c r="P130" s="46"/>
      <c r="Q130" s="47"/>
      <c r="R130" s="39"/>
      <c r="S130" s="61">
        <f>I130</f>
        <v>0</v>
      </c>
      <c r="T130" s="59">
        <f>M130</f>
        <v>0</v>
      </c>
      <c r="U130" s="106">
        <f>Q130</f>
        <v>0</v>
      </c>
    </row>
    <row r="131" spans="1:21" x14ac:dyDescent="0.2">
      <c r="A131" s="11">
        <f t="shared" si="76"/>
        <v>0</v>
      </c>
      <c r="B131" s="11" t="str">
        <f t="shared" si="77"/>
        <v>Ophthalmology16</v>
      </c>
      <c r="C131" s="402" t="str">
        <f t="shared" si="113"/>
        <v>Ophthalmology</v>
      </c>
      <c r="D131" s="154">
        <v>16</v>
      </c>
      <c r="E131" s="155" t="s">
        <v>275</v>
      </c>
      <c r="F131" s="166" t="e">
        <f>VLOOKUP(CONCATENATE($A131,$C131),'[1]TTG Board spclty milstns MNTH'!$D$2:$AJ$386,F$7,FALSE)</f>
        <v>#N/A</v>
      </c>
      <c r="G131" s="167" t="e">
        <f>VLOOKUP(CONCATENATE($A131,$C131),'[1]TTG Board spclty milstns MNTH'!$D$2:$AJ$386,G$7,FALSE)</f>
        <v>#N/A</v>
      </c>
      <c r="H131" s="167" t="e">
        <f>VLOOKUP(CONCATENATE($A131,$C131),'[1]TTG Board spclty milstns MNTH'!$D$2:$AJ$386,H$7,FALSE)</f>
        <v>#N/A</v>
      </c>
      <c r="I131" s="169" t="e">
        <f>VLOOKUP(CONCATENATE($A131,$C131),'[1]TTG Board spclty milstns MNTH'!$D$2:$AJ$386,I$7,FALSE)</f>
        <v>#N/A</v>
      </c>
      <c r="J131" s="166" t="e">
        <f>VLOOKUP(CONCATENATE($A131,$C131),'[1]TTG Board spclty milstns MNTH'!$D$2:$AJ$386,J$7,FALSE)</f>
        <v>#N/A</v>
      </c>
      <c r="K131" s="167" t="e">
        <f>VLOOKUP(CONCATENATE($A131,$C131),'[1]TTG Board spclty milstns MNTH'!$D$2:$AJ$386,K$7,FALSE)</f>
        <v>#N/A</v>
      </c>
      <c r="L131" s="167" t="e">
        <f>VLOOKUP(CONCATENATE($A131,$C131),'[1]TTG Board spclty milstns MNTH'!$D$2:$AJ$386,L$7,FALSE)</f>
        <v>#N/A</v>
      </c>
      <c r="M131" s="169" t="e">
        <f>VLOOKUP(CONCATENATE($A131,$C131),'[1]TTG Board spclty milstns MNTH'!$D$2:$AJ$386,M$7,FALSE)</f>
        <v>#N/A</v>
      </c>
      <c r="N131" s="409" t="s">
        <v>16</v>
      </c>
      <c r="O131" s="410" t="s">
        <v>16</v>
      </c>
      <c r="P131" s="410" t="s">
        <v>16</v>
      </c>
      <c r="Q131" s="411" t="s">
        <v>16</v>
      </c>
      <c r="R131" s="39"/>
      <c r="S131" s="166" t="e">
        <f>I131</f>
        <v>#N/A</v>
      </c>
      <c r="T131" s="167" t="e">
        <f>M131</f>
        <v>#N/A</v>
      </c>
      <c r="U131" s="168" t="str">
        <f>Q131</f>
        <v>-</v>
      </c>
    </row>
    <row r="132" spans="1:21" ht="13.5" thickBot="1" x14ac:dyDescent="0.25">
      <c r="A132" s="11">
        <f t="shared" si="76"/>
        <v>0</v>
      </c>
      <c r="B132" s="11" t="str">
        <f t="shared" si="77"/>
        <v>Ophthalmology17</v>
      </c>
      <c r="C132" s="402" t="str">
        <f t="shared" si="113"/>
        <v>Ophthalmology</v>
      </c>
      <c r="D132" s="86">
        <v>17</v>
      </c>
      <c r="E132" s="44" t="s">
        <v>34</v>
      </c>
      <c r="F132" s="48"/>
      <c r="G132" s="46"/>
      <c r="H132" s="46"/>
      <c r="I132" s="47"/>
      <c r="J132" s="48"/>
      <c r="K132" s="46"/>
      <c r="L132" s="46"/>
      <c r="M132" s="47"/>
      <c r="N132" s="48"/>
      <c r="O132" s="46"/>
      <c r="P132" s="46"/>
      <c r="Q132" s="47"/>
      <c r="R132" s="39"/>
      <c r="S132" s="61">
        <f>I132</f>
        <v>0</v>
      </c>
      <c r="T132" s="59">
        <f>M132</f>
        <v>0</v>
      </c>
      <c r="U132" s="106">
        <f>Q132</f>
        <v>0</v>
      </c>
    </row>
    <row r="133" spans="1:21" ht="18.75" thickBot="1" x14ac:dyDescent="0.3">
      <c r="A133" s="11">
        <f t="shared" si="76"/>
        <v>0</v>
      </c>
      <c r="B133" s="11" t="str">
        <f t="shared" si="77"/>
        <v>Oral &amp; Maxillofacial SurgeryOral &amp; Maxillofacial Surgery</v>
      </c>
      <c r="C133" s="416" t="str">
        <f>D133</f>
        <v>Oral &amp; Maxillofacial Surgery</v>
      </c>
      <c r="D133" s="417" t="s">
        <v>71</v>
      </c>
      <c r="E133" s="80"/>
      <c r="F133" s="127"/>
      <c r="G133" s="81"/>
      <c r="H133" s="81"/>
      <c r="I133" s="81"/>
      <c r="J133" s="81"/>
      <c r="K133" s="81"/>
      <c r="L133" s="81"/>
      <c r="M133" s="81"/>
      <c r="N133" s="69"/>
      <c r="O133" s="69"/>
      <c r="P133" s="69"/>
      <c r="Q133" s="69"/>
      <c r="R133" s="69"/>
      <c r="S133" s="134"/>
      <c r="T133" s="134"/>
      <c r="U133" s="135"/>
    </row>
    <row r="134" spans="1:21" x14ac:dyDescent="0.2">
      <c r="A134" s="11">
        <f t="shared" si="76"/>
        <v>0</v>
      </c>
      <c r="B134" s="11" t="str">
        <f t="shared" si="77"/>
        <v>Oral &amp; Maxillofacial Surgery1</v>
      </c>
      <c r="C134" s="402" t="str">
        <f>C133</f>
        <v>Oral &amp; Maxillofacial Surgery</v>
      </c>
      <c r="D134" s="84">
        <v>1</v>
      </c>
      <c r="E134" s="21" t="s">
        <v>55</v>
      </c>
      <c r="F134" s="198">
        <v>0</v>
      </c>
      <c r="G134" s="20"/>
      <c r="H134" s="20"/>
      <c r="I134" s="120"/>
      <c r="J134" s="128"/>
      <c r="K134" s="13"/>
      <c r="L134" s="13"/>
      <c r="M134" s="129"/>
      <c r="N134" s="128"/>
      <c r="O134" s="13"/>
      <c r="P134" s="13"/>
      <c r="Q134" s="129"/>
      <c r="R134" s="41"/>
      <c r="S134" s="117"/>
      <c r="T134" s="65"/>
      <c r="U134" s="118"/>
    </row>
    <row r="135" spans="1:21" x14ac:dyDescent="0.2">
      <c r="A135" s="11">
        <f t="shared" si="76"/>
        <v>0</v>
      </c>
      <c r="B135" s="11" t="str">
        <f t="shared" si="77"/>
        <v>Oral &amp; Maxillofacial Surgery2</v>
      </c>
      <c r="C135" s="402" t="str">
        <f t="shared" ref="C135:C156" si="140">C134</f>
        <v>Oral &amp; Maxillofacial Surgery</v>
      </c>
      <c r="D135" s="84">
        <v>2</v>
      </c>
      <c r="E135" s="21" t="s">
        <v>117</v>
      </c>
      <c r="F135" s="198">
        <v>0</v>
      </c>
      <c r="G135" s="20"/>
      <c r="H135" s="20"/>
      <c r="I135" s="120"/>
      <c r="J135" s="119"/>
      <c r="K135" s="20"/>
      <c r="L135" s="20"/>
      <c r="M135" s="120"/>
      <c r="N135" s="119"/>
      <c r="O135" s="20"/>
      <c r="P135" s="20"/>
      <c r="Q135" s="120"/>
      <c r="R135" s="41"/>
      <c r="S135" s="117"/>
      <c r="T135" s="65"/>
      <c r="U135" s="118"/>
    </row>
    <row r="136" spans="1:21" x14ac:dyDescent="0.2">
      <c r="A136" s="11">
        <f t="shared" si="76"/>
        <v>0</v>
      </c>
      <c r="B136" s="11" t="str">
        <f t="shared" si="77"/>
        <v>Oral &amp; Maxillofacial Surgery3</v>
      </c>
      <c r="C136" s="402" t="str">
        <f t="shared" si="140"/>
        <v>Oral &amp; Maxillofacial Surgery</v>
      </c>
      <c r="D136" s="84">
        <v>3</v>
      </c>
      <c r="E136" s="21" t="s">
        <v>118</v>
      </c>
      <c r="F136" s="198">
        <v>0</v>
      </c>
      <c r="G136" s="20"/>
      <c r="H136" s="20"/>
      <c r="I136" s="120"/>
      <c r="J136" s="119"/>
      <c r="K136" s="20"/>
      <c r="L136" s="20"/>
      <c r="M136" s="120"/>
      <c r="N136" s="119"/>
      <c r="O136" s="20"/>
      <c r="P136" s="20"/>
      <c r="Q136" s="120"/>
      <c r="R136" s="41"/>
      <c r="S136" s="117"/>
      <c r="T136" s="65"/>
      <c r="U136" s="118"/>
    </row>
    <row r="137" spans="1:21" x14ac:dyDescent="0.2">
      <c r="A137" s="11">
        <f t="shared" si="76"/>
        <v>0</v>
      </c>
      <c r="B137" s="11" t="str">
        <f t="shared" si="77"/>
        <v xml:space="preserve">Oral &amp; Maxillofacial Surgery </v>
      </c>
      <c r="C137" s="402" t="str">
        <f t="shared" si="140"/>
        <v>Oral &amp; Maxillofacial Surgery</v>
      </c>
      <c r="D137" s="88" t="s">
        <v>100</v>
      </c>
      <c r="E137" s="34"/>
      <c r="F137" s="20"/>
      <c r="G137" s="20"/>
      <c r="H137" s="20"/>
      <c r="I137" s="120"/>
      <c r="J137" s="130"/>
      <c r="K137" s="52"/>
      <c r="L137" s="52"/>
      <c r="M137" s="131"/>
      <c r="N137" s="130"/>
      <c r="O137" s="52"/>
      <c r="P137" s="52"/>
      <c r="Q137" s="131"/>
      <c r="R137" s="41"/>
      <c r="S137" s="117"/>
      <c r="T137" s="65"/>
      <c r="U137" s="118"/>
    </row>
    <row r="138" spans="1:21" x14ac:dyDescent="0.2">
      <c r="A138" s="11">
        <f t="shared" si="76"/>
        <v>0</v>
      </c>
      <c r="B138" s="11" t="str">
        <f t="shared" si="77"/>
        <v xml:space="preserve">Oral &amp; Maxillofacial Surgery </v>
      </c>
      <c r="C138" s="402" t="str">
        <f t="shared" si="140"/>
        <v>Oral &amp; Maxillofacial Surgery</v>
      </c>
      <c r="D138" s="84" t="s">
        <v>100</v>
      </c>
      <c r="E138" s="21" t="s">
        <v>36</v>
      </c>
      <c r="F138" s="23"/>
      <c r="G138" s="24"/>
      <c r="H138" s="24"/>
      <c r="I138" s="25"/>
      <c r="J138" s="23"/>
      <c r="K138" s="24"/>
      <c r="L138" s="24"/>
      <c r="M138" s="25"/>
      <c r="N138" s="23"/>
      <c r="O138" s="24"/>
      <c r="P138" s="24"/>
      <c r="Q138" s="25"/>
      <c r="R138" s="41"/>
      <c r="S138" s="71"/>
      <c r="T138" s="72"/>
      <c r="U138" s="100"/>
    </row>
    <row r="139" spans="1:21" x14ac:dyDescent="0.2">
      <c r="A139" s="11">
        <f t="shared" si="76"/>
        <v>0</v>
      </c>
      <c r="B139" s="11" t="str">
        <f t="shared" si="77"/>
        <v>Oral &amp; Maxillofacial Surgery4</v>
      </c>
      <c r="C139" s="402" t="str">
        <f t="shared" si="140"/>
        <v>Oral &amp; Maxillofacial Surgery</v>
      </c>
      <c r="D139" s="86">
        <v>4</v>
      </c>
      <c r="E139" s="44" t="s">
        <v>15</v>
      </c>
      <c r="F139" s="27"/>
      <c r="G139" s="28"/>
      <c r="H139" s="28"/>
      <c r="I139" s="29"/>
      <c r="J139" s="27"/>
      <c r="K139" s="28"/>
      <c r="L139" s="28"/>
      <c r="M139" s="29"/>
      <c r="N139" s="27"/>
      <c r="O139" s="28"/>
      <c r="P139" s="28"/>
      <c r="Q139" s="29"/>
      <c r="R139" s="41"/>
      <c r="S139" s="66">
        <f>SUM(F139:I139)</f>
        <v>0</v>
      </c>
      <c r="T139" s="67">
        <f>SUM(J139:M139)</f>
        <v>0</v>
      </c>
      <c r="U139" s="101">
        <f>SUM(N139:Q139)</f>
        <v>0</v>
      </c>
    </row>
    <row r="140" spans="1:21" x14ac:dyDescent="0.2">
      <c r="A140" s="11">
        <f t="shared" si="76"/>
        <v>0</v>
      </c>
      <c r="B140" s="11" t="str">
        <f t="shared" si="77"/>
        <v>Oral &amp; Maxillofacial Surgery5</v>
      </c>
      <c r="C140" s="402" t="str">
        <f t="shared" si="140"/>
        <v>Oral &amp; Maxillofacial Surgery</v>
      </c>
      <c r="D140" s="154">
        <v>5</v>
      </c>
      <c r="E140" s="161" t="s">
        <v>31</v>
      </c>
      <c r="F140" s="163">
        <f>VLOOKUP(CONCATENATE($C140,$F$8),'1. Performance Plan OP'!$B$13:$U$672,F$9,FALSE)</f>
        <v>0</v>
      </c>
      <c r="G140" s="157">
        <f>VLOOKUP(CONCATENATE($C140,$F$8),'1. Performance Plan OP'!$B$13:$U$672,G$9,FALSE)</f>
        <v>0</v>
      </c>
      <c r="H140" s="157">
        <f>VLOOKUP(CONCATENATE($C140,$F$8),'1. Performance Plan OP'!$B$13:$U$672,H$9,FALSE)</f>
        <v>0</v>
      </c>
      <c r="I140" s="158">
        <f>VLOOKUP(CONCATENATE($C140,$F$8),'1. Performance Plan OP'!$B$13:$U$672,I$9,FALSE)</f>
        <v>0</v>
      </c>
      <c r="J140" s="156">
        <f>VLOOKUP(CONCATENATE($C140,$F$8),'1. Performance Plan OP'!$B$13:$U$672,J$9,FALSE)</f>
        <v>0</v>
      </c>
      <c r="K140" s="157">
        <f>VLOOKUP(CONCATENATE($C140,$F$8),'1. Performance Plan OP'!$B$13:$U$672,K$9,FALSE)</f>
        <v>0</v>
      </c>
      <c r="L140" s="157">
        <f>VLOOKUP(CONCATENATE($C140,$F$8),'1. Performance Plan OP'!$B$13:$U$672,L$9,FALSE)</f>
        <v>0</v>
      </c>
      <c r="M140" s="158">
        <f>VLOOKUP(CONCATENATE($C140,$F$8),'1. Performance Plan OP'!$B$13:$U$672,M$9,FALSE)</f>
        <v>0</v>
      </c>
      <c r="N140" s="156">
        <f>VLOOKUP(CONCATENATE($C140,$F$8),'1. Performance Plan OP'!$B$13:$U$672,N$9,FALSE)</f>
        <v>0</v>
      </c>
      <c r="O140" s="157">
        <f>VLOOKUP(CONCATENATE($C140,$F$8),'1. Performance Plan OP'!$B$13:$U$672,O$9,FALSE)</f>
        <v>0</v>
      </c>
      <c r="P140" s="157">
        <f>VLOOKUP(CONCATENATE($C140,$F$8),'1. Performance Plan OP'!$B$13:$U$672,P$9,FALSE)</f>
        <v>0</v>
      </c>
      <c r="Q140" s="158">
        <f>VLOOKUP(CONCATENATE($C140,$F$8),'1. Performance Plan OP'!$B$13:$U$672,Q$9,FALSE)</f>
        <v>0</v>
      </c>
      <c r="R140" s="79"/>
      <c r="S140" s="156">
        <f>SUM(F140:I140)</f>
        <v>0</v>
      </c>
      <c r="T140" s="157">
        <f>SUM(J140:M140)</f>
        <v>0</v>
      </c>
      <c r="U140" s="160">
        <f>SUM(N140:Q140)</f>
        <v>0</v>
      </c>
    </row>
    <row r="141" spans="1:21" x14ac:dyDescent="0.2">
      <c r="A141" s="11">
        <f t="shared" si="76"/>
        <v>0</v>
      </c>
      <c r="B141" s="11" t="str">
        <f t="shared" si="77"/>
        <v>Oral &amp; Maxillofacial Surgery6</v>
      </c>
      <c r="C141" s="402" t="str">
        <f t="shared" si="140"/>
        <v>Oral &amp; Maxillofacial Surgery</v>
      </c>
      <c r="D141" s="87">
        <v>6</v>
      </c>
      <c r="E141" s="45" t="s">
        <v>14</v>
      </c>
      <c r="F141" s="31"/>
      <c r="G141" s="32"/>
      <c r="H141" s="32"/>
      <c r="I141" s="33"/>
      <c r="J141" s="31"/>
      <c r="K141" s="32"/>
      <c r="L141" s="32"/>
      <c r="M141" s="33"/>
      <c r="N141" s="31"/>
      <c r="O141" s="32"/>
      <c r="P141" s="32"/>
      <c r="Q141" s="33"/>
      <c r="R141" s="41"/>
      <c r="S141" s="58">
        <f t="shared" ref="S141:S142" si="141">SUM(F141:I141)</f>
        <v>0</v>
      </c>
      <c r="T141" s="57">
        <f t="shared" ref="T141:T142" si="142">SUM(J141:M141)</f>
        <v>0</v>
      </c>
      <c r="U141" s="102">
        <f t="shared" ref="U141:U142" si="143">SUM(N141:Q141)</f>
        <v>0</v>
      </c>
    </row>
    <row r="142" spans="1:21" x14ac:dyDescent="0.2">
      <c r="A142" s="11">
        <f t="shared" ref="A142:A205" si="144">$E$5</f>
        <v>0</v>
      </c>
      <c r="B142" s="11" t="str">
        <f t="shared" ref="B142:B205" si="145">CONCATENATE(C142,D142)</f>
        <v>Oral &amp; Maxillofacial Surgery7</v>
      </c>
      <c r="C142" s="402" t="str">
        <f t="shared" si="140"/>
        <v>Oral &amp; Maxillofacial Surgery</v>
      </c>
      <c r="D142" s="84">
        <v>7</v>
      </c>
      <c r="E142" s="21" t="s">
        <v>18</v>
      </c>
      <c r="F142" s="62">
        <f>SUM(F139:F140)-F141</f>
        <v>0</v>
      </c>
      <c r="G142" s="63">
        <f t="shared" ref="G142" si="146">SUM(G139:G140)-G141</f>
        <v>0</v>
      </c>
      <c r="H142" s="63">
        <f t="shared" ref="H142" si="147">SUM(H139:H140)-H141</f>
        <v>0</v>
      </c>
      <c r="I142" s="64">
        <f t="shared" ref="I142" si="148">SUM(I139:I140)-I141</f>
        <v>0</v>
      </c>
      <c r="J142" s="62">
        <f t="shared" ref="J142" si="149">SUM(J139:J140)-J141</f>
        <v>0</v>
      </c>
      <c r="K142" s="63">
        <f t="shared" ref="K142" si="150">SUM(K139:K140)-K141</f>
        <v>0</v>
      </c>
      <c r="L142" s="63">
        <f t="shared" ref="L142" si="151">SUM(L139:L140)-L141</f>
        <v>0</v>
      </c>
      <c r="M142" s="64">
        <f t="shared" ref="M142" si="152">SUM(M139:M140)-M141</f>
        <v>0</v>
      </c>
      <c r="N142" s="62">
        <f t="shared" ref="N142" si="153">SUM(N139:N140)-N141</f>
        <v>0</v>
      </c>
      <c r="O142" s="63">
        <f t="shared" ref="O142" si="154">SUM(O139:O140)-O141</f>
        <v>0</v>
      </c>
      <c r="P142" s="63">
        <f t="shared" ref="P142" si="155">SUM(P139:P140)-P141</f>
        <v>0</v>
      </c>
      <c r="Q142" s="64">
        <f t="shared" ref="Q142" si="156">SUM(Q139:Q140)-Q141</f>
        <v>0</v>
      </c>
      <c r="R142" s="79"/>
      <c r="S142" s="62">
        <f t="shared" si="141"/>
        <v>0</v>
      </c>
      <c r="T142" s="63">
        <f t="shared" si="142"/>
        <v>0</v>
      </c>
      <c r="U142" s="103">
        <f t="shared" si="143"/>
        <v>0</v>
      </c>
    </row>
    <row r="143" spans="1:21" x14ac:dyDescent="0.2">
      <c r="A143" s="11">
        <f t="shared" si="144"/>
        <v>0</v>
      </c>
      <c r="B143" s="11" t="str">
        <f t="shared" si="145"/>
        <v xml:space="preserve">Oral &amp; Maxillofacial Surgery </v>
      </c>
      <c r="C143" s="402" t="str">
        <f t="shared" si="140"/>
        <v>Oral &amp; Maxillofacial Surgery</v>
      </c>
      <c r="D143" s="88" t="s">
        <v>100</v>
      </c>
      <c r="E143" s="34"/>
      <c r="F143" s="35"/>
      <c r="G143" s="36"/>
      <c r="H143" s="36"/>
      <c r="I143" s="37"/>
      <c r="J143" s="38"/>
      <c r="K143" s="39"/>
      <c r="L143" s="39"/>
      <c r="M143" s="40"/>
      <c r="N143" s="38"/>
      <c r="O143" s="39"/>
      <c r="P143" s="39"/>
      <c r="Q143" s="40"/>
      <c r="R143" s="41"/>
      <c r="S143" s="77"/>
      <c r="T143" s="56"/>
      <c r="U143" s="104"/>
    </row>
    <row r="144" spans="1:21" x14ac:dyDescent="0.2">
      <c r="A144" s="11">
        <f t="shared" si="144"/>
        <v>0</v>
      </c>
      <c r="B144" s="11" t="str">
        <f t="shared" si="145"/>
        <v xml:space="preserve">Oral &amp; Maxillofacial Surgery </v>
      </c>
      <c r="C144" s="402" t="str">
        <f t="shared" si="140"/>
        <v>Oral &amp; Maxillofacial Surgery</v>
      </c>
      <c r="D144" s="84" t="s">
        <v>100</v>
      </c>
      <c r="E144" s="21" t="s">
        <v>32</v>
      </c>
      <c r="F144" s="23"/>
      <c r="G144" s="24"/>
      <c r="H144" s="24"/>
      <c r="I144" s="25"/>
      <c r="J144" s="23"/>
      <c r="K144" s="24"/>
      <c r="L144" s="24"/>
      <c r="M144" s="25"/>
      <c r="N144" s="23"/>
      <c r="O144" s="24"/>
      <c r="P144" s="24"/>
      <c r="Q144" s="25"/>
      <c r="R144" s="41"/>
      <c r="S144" s="71"/>
      <c r="T144" s="72"/>
      <c r="U144" s="100"/>
    </row>
    <row r="145" spans="1:21" x14ac:dyDescent="0.2">
      <c r="A145" s="11">
        <f t="shared" si="144"/>
        <v>0</v>
      </c>
      <c r="B145" s="11" t="str">
        <f t="shared" si="145"/>
        <v>Oral &amp; Maxillofacial Surgery8</v>
      </c>
      <c r="C145" s="402" t="str">
        <f t="shared" si="140"/>
        <v>Oral &amp; Maxillofacial Surgery</v>
      </c>
      <c r="D145" s="86">
        <v>8</v>
      </c>
      <c r="E145" s="44" t="s">
        <v>49</v>
      </c>
      <c r="F145" s="27"/>
      <c r="G145" s="28"/>
      <c r="H145" s="28"/>
      <c r="I145" s="29"/>
      <c r="J145" s="27"/>
      <c r="K145" s="28"/>
      <c r="L145" s="28"/>
      <c r="M145" s="29"/>
      <c r="N145" s="27"/>
      <c r="O145" s="28"/>
      <c r="P145" s="28"/>
      <c r="Q145" s="29"/>
      <c r="R145" s="39"/>
      <c r="S145" s="55">
        <f>SUM(F145:I145)</f>
        <v>0</v>
      </c>
      <c r="T145" s="54">
        <f>SUM(J145:M145)</f>
        <v>0</v>
      </c>
      <c r="U145" s="105">
        <f>SUM(N145:Q145)</f>
        <v>0</v>
      </c>
    </row>
    <row r="146" spans="1:21" x14ac:dyDescent="0.2">
      <c r="A146" s="11">
        <f t="shared" si="144"/>
        <v>0</v>
      </c>
      <c r="B146" s="11" t="str">
        <f t="shared" si="145"/>
        <v>Oral &amp; Maxillofacial Surgery9</v>
      </c>
      <c r="C146" s="402" t="str">
        <f t="shared" si="140"/>
        <v>Oral &amp; Maxillofacial Surgery</v>
      </c>
      <c r="D146" s="86">
        <v>9</v>
      </c>
      <c r="E146" s="45" t="s">
        <v>56</v>
      </c>
      <c r="F146" s="31"/>
      <c r="G146" s="32"/>
      <c r="H146" s="32"/>
      <c r="I146" s="33"/>
      <c r="J146" s="31"/>
      <c r="K146" s="32"/>
      <c r="L146" s="32"/>
      <c r="M146" s="33"/>
      <c r="N146" s="31"/>
      <c r="O146" s="32"/>
      <c r="P146" s="32"/>
      <c r="Q146" s="33"/>
      <c r="R146" s="39"/>
      <c r="S146" s="58">
        <f t="shared" ref="S146:S147" si="157">SUM(F146:I146)</f>
        <v>0</v>
      </c>
      <c r="T146" s="57">
        <f t="shared" ref="T146:T147" si="158">SUM(J146:M146)</f>
        <v>0</v>
      </c>
      <c r="U146" s="102">
        <f t="shared" ref="U146:U147" si="159">SUM(N146:Q146)</f>
        <v>0</v>
      </c>
    </row>
    <row r="147" spans="1:21" x14ac:dyDescent="0.2">
      <c r="A147" s="11">
        <f t="shared" si="144"/>
        <v>0</v>
      </c>
      <c r="B147" s="11" t="str">
        <f t="shared" si="145"/>
        <v>Oral &amp; Maxillofacial Surgery10</v>
      </c>
      <c r="C147" s="402" t="str">
        <f t="shared" si="140"/>
        <v>Oral &amp; Maxillofacial Surgery</v>
      </c>
      <c r="D147" s="84">
        <v>10</v>
      </c>
      <c r="E147" s="21" t="s">
        <v>35</v>
      </c>
      <c r="F147" s="62">
        <f t="shared" ref="F147:Q147" si="160">SUM(F145:F146)</f>
        <v>0</v>
      </c>
      <c r="G147" s="63">
        <f t="shared" si="160"/>
        <v>0</v>
      </c>
      <c r="H147" s="63">
        <f t="shared" si="160"/>
        <v>0</v>
      </c>
      <c r="I147" s="64">
        <f t="shared" si="160"/>
        <v>0</v>
      </c>
      <c r="J147" s="62">
        <f t="shared" si="160"/>
        <v>0</v>
      </c>
      <c r="K147" s="63">
        <f t="shared" si="160"/>
        <v>0</v>
      </c>
      <c r="L147" s="63">
        <f t="shared" si="160"/>
        <v>0</v>
      </c>
      <c r="M147" s="64">
        <f t="shared" si="160"/>
        <v>0</v>
      </c>
      <c r="N147" s="62">
        <f t="shared" si="160"/>
        <v>0</v>
      </c>
      <c r="O147" s="63">
        <f t="shared" si="160"/>
        <v>0</v>
      </c>
      <c r="P147" s="63">
        <f t="shared" si="160"/>
        <v>0</v>
      </c>
      <c r="Q147" s="64">
        <f t="shared" si="160"/>
        <v>0</v>
      </c>
      <c r="R147" s="79"/>
      <c r="S147" s="62">
        <f t="shared" si="157"/>
        <v>0</v>
      </c>
      <c r="T147" s="63">
        <f t="shared" si="158"/>
        <v>0</v>
      </c>
      <c r="U147" s="103">
        <f t="shared" si="159"/>
        <v>0</v>
      </c>
    </row>
    <row r="148" spans="1:21" x14ac:dyDescent="0.2">
      <c r="A148" s="11">
        <f t="shared" si="144"/>
        <v>0</v>
      </c>
      <c r="B148" s="11" t="str">
        <f t="shared" si="145"/>
        <v xml:space="preserve">Oral &amp; Maxillofacial Surgery </v>
      </c>
      <c r="C148" s="402" t="str">
        <f t="shared" si="140"/>
        <v>Oral &amp; Maxillofacial Surgery</v>
      </c>
      <c r="D148" s="89" t="s">
        <v>100</v>
      </c>
      <c r="E148" s="43"/>
      <c r="F148" s="38"/>
      <c r="G148" s="39"/>
      <c r="H148" s="39"/>
      <c r="I148" s="40"/>
      <c r="J148" s="38"/>
      <c r="K148" s="39"/>
      <c r="L148" s="39"/>
      <c r="M148" s="40"/>
      <c r="N148" s="38"/>
      <c r="O148" s="39"/>
      <c r="P148" s="39"/>
      <c r="Q148" s="40"/>
      <c r="R148" s="39"/>
      <c r="S148" s="77"/>
      <c r="T148" s="56"/>
      <c r="U148" s="104"/>
    </row>
    <row r="149" spans="1:21" x14ac:dyDescent="0.2">
      <c r="A149" s="11">
        <f t="shared" si="144"/>
        <v>0</v>
      </c>
      <c r="B149" s="11" t="str">
        <f t="shared" si="145"/>
        <v xml:space="preserve">Oral &amp; Maxillofacial Surgery </v>
      </c>
      <c r="C149" s="402" t="str">
        <f t="shared" si="140"/>
        <v>Oral &amp; Maxillofacial Surgery</v>
      </c>
      <c r="D149" s="84" t="s">
        <v>100</v>
      </c>
      <c r="E149" s="21" t="s">
        <v>27</v>
      </c>
      <c r="F149" s="23"/>
      <c r="G149" s="24"/>
      <c r="H149" s="24"/>
      <c r="I149" s="25"/>
      <c r="J149" s="23"/>
      <c r="K149" s="24"/>
      <c r="L149" s="24"/>
      <c r="M149" s="25"/>
      <c r="N149" s="23"/>
      <c r="O149" s="24"/>
      <c r="P149" s="24"/>
      <c r="Q149" s="25"/>
      <c r="R149" s="39"/>
      <c r="S149" s="71"/>
      <c r="T149" s="72"/>
      <c r="U149" s="100"/>
    </row>
    <row r="150" spans="1:21" x14ac:dyDescent="0.2">
      <c r="A150" s="11">
        <f t="shared" si="144"/>
        <v>0</v>
      </c>
      <c r="B150" s="11" t="str">
        <f t="shared" si="145"/>
        <v>Oral &amp; Maxillofacial Surgery11</v>
      </c>
      <c r="C150" s="402" t="str">
        <f t="shared" si="140"/>
        <v>Oral &amp; Maxillofacial Surgery</v>
      </c>
      <c r="D150" s="154">
        <v>11</v>
      </c>
      <c r="E150" s="155" t="s">
        <v>133</v>
      </c>
      <c r="F150" s="156">
        <f>F142-F145</f>
        <v>0</v>
      </c>
      <c r="G150" s="157">
        <f t="shared" ref="G150:Q150" si="161">G142-G145</f>
        <v>0</v>
      </c>
      <c r="H150" s="157">
        <f t="shared" si="161"/>
        <v>0</v>
      </c>
      <c r="I150" s="158">
        <f t="shared" si="161"/>
        <v>0</v>
      </c>
      <c r="J150" s="156">
        <f t="shared" si="161"/>
        <v>0</v>
      </c>
      <c r="K150" s="157">
        <f t="shared" si="161"/>
        <v>0</v>
      </c>
      <c r="L150" s="157">
        <f t="shared" si="161"/>
        <v>0</v>
      </c>
      <c r="M150" s="158">
        <f t="shared" si="161"/>
        <v>0</v>
      </c>
      <c r="N150" s="156">
        <f t="shared" si="161"/>
        <v>0</v>
      </c>
      <c r="O150" s="157">
        <f t="shared" si="161"/>
        <v>0</v>
      </c>
      <c r="P150" s="157">
        <f t="shared" si="161"/>
        <v>0</v>
      </c>
      <c r="Q150" s="158">
        <f t="shared" si="161"/>
        <v>0</v>
      </c>
      <c r="R150" s="56"/>
      <c r="S150" s="158">
        <f t="shared" ref="S150:U150" si="162">S142-S145</f>
        <v>0</v>
      </c>
      <c r="T150" s="157">
        <f t="shared" si="162"/>
        <v>0</v>
      </c>
      <c r="U150" s="160">
        <f t="shared" si="162"/>
        <v>0</v>
      </c>
    </row>
    <row r="151" spans="1:21" x14ac:dyDescent="0.2">
      <c r="A151" s="11">
        <f t="shared" si="144"/>
        <v>0</v>
      </c>
      <c r="B151" s="11" t="str">
        <f t="shared" si="145"/>
        <v>Oral &amp; Maxillofacial Surgery12</v>
      </c>
      <c r="C151" s="402" t="str">
        <f t="shared" si="140"/>
        <v>Oral &amp; Maxillofacial Surgery</v>
      </c>
      <c r="D151" s="154">
        <v>12</v>
      </c>
      <c r="E151" s="155" t="s">
        <v>134</v>
      </c>
      <c r="F151" s="162">
        <f t="shared" ref="F151:U151" si="163">F142-F147</f>
        <v>0</v>
      </c>
      <c r="G151" s="163">
        <f t="shared" si="163"/>
        <v>0</v>
      </c>
      <c r="H151" s="163">
        <f t="shared" si="163"/>
        <v>0</v>
      </c>
      <c r="I151" s="164">
        <f t="shared" si="163"/>
        <v>0</v>
      </c>
      <c r="J151" s="162">
        <f t="shared" si="163"/>
        <v>0</v>
      </c>
      <c r="K151" s="163">
        <f t="shared" si="163"/>
        <v>0</v>
      </c>
      <c r="L151" s="163">
        <f t="shared" si="163"/>
        <v>0</v>
      </c>
      <c r="M151" s="164">
        <f t="shared" si="163"/>
        <v>0</v>
      </c>
      <c r="N151" s="162">
        <f t="shared" si="163"/>
        <v>0</v>
      </c>
      <c r="O151" s="163">
        <f t="shared" si="163"/>
        <v>0</v>
      </c>
      <c r="P151" s="163">
        <f t="shared" si="163"/>
        <v>0</v>
      </c>
      <c r="Q151" s="164">
        <f t="shared" si="163"/>
        <v>0</v>
      </c>
      <c r="R151" s="56">
        <f t="shared" si="163"/>
        <v>0</v>
      </c>
      <c r="S151" s="162">
        <f t="shared" si="163"/>
        <v>0</v>
      </c>
      <c r="T151" s="163">
        <f t="shared" si="163"/>
        <v>0</v>
      </c>
      <c r="U151" s="165">
        <f t="shared" si="163"/>
        <v>0</v>
      </c>
    </row>
    <row r="152" spans="1:21" x14ac:dyDescent="0.2">
      <c r="A152" s="11">
        <f t="shared" si="144"/>
        <v>0</v>
      </c>
      <c r="B152" s="11" t="str">
        <f t="shared" si="145"/>
        <v>Oral &amp; Maxillofacial Surgery13</v>
      </c>
      <c r="C152" s="402" t="str">
        <f t="shared" si="140"/>
        <v>Oral &amp; Maxillofacial Surgery</v>
      </c>
      <c r="D152" s="154">
        <v>13</v>
      </c>
      <c r="E152" s="161" t="s">
        <v>30</v>
      </c>
      <c r="F152" s="173">
        <f>F136+F151</f>
        <v>0</v>
      </c>
      <c r="G152" s="167">
        <f>F152+G151</f>
        <v>0</v>
      </c>
      <c r="H152" s="167">
        <f t="shared" ref="H152:Q152" si="164">G152+H151</f>
        <v>0</v>
      </c>
      <c r="I152" s="169">
        <f t="shared" si="164"/>
        <v>0</v>
      </c>
      <c r="J152" s="166">
        <f t="shared" si="164"/>
        <v>0</v>
      </c>
      <c r="K152" s="167">
        <f t="shared" si="164"/>
        <v>0</v>
      </c>
      <c r="L152" s="167">
        <f t="shared" si="164"/>
        <v>0</v>
      </c>
      <c r="M152" s="169">
        <f t="shared" si="164"/>
        <v>0</v>
      </c>
      <c r="N152" s="166">
        <f t="shared" si="164"/>
        <v>0</v>
      </c>
      <c r="O152" s="167">
        <f t="shared" si="164"/>
        <v>0</v>
      </c>
      <c r="P152" s="167">
        <f t="shared" si="164"/>
        <v>0</v>
      </c>
      <c r="Q152" s="169">
        <f t="shared" si="164"/>
        <v>0</v>
      </c>
      <c r="R152" s="56"/>
      <c r="S152" s="166">
        <f>I152</f>
        <v>0</v>
      </c>
      <c r="T152" s="167">
        <f>M152</f>
        <v>0</v>
      </c>
      <c r="U152" s="168">
        <f>Q152</f>
        <v>0</v>
      </c>
    </row>
    <row r="153" spans="1:21" x14ac:dyDescent="0.2">
      <c r="A153" s="11">
        <f t="shared" si="144"/>
        <v>0</v>
      </c>
      <c r="B153" s="11" t="str">
        <f t="shared" si="145"/>
        <v>Oral &amp; Maxillofacial Surgery14</v>
      </c>
      <c r="C153" s="402" t="str">
        <f t="shared" si="140"/>
        <v>Oral &amp; Maxillofacial Surgery</v>
      </c>
      <c r="D153" s="154">
        <v>14</v>
      </c>
      <c r="E153" s="155" t="s">
        <v>28</v>
      </c>
      <c r="F153" s="166" t="e">
        <f>F152/(F147/13)</f>
        <v>#DIV/0!</v>
      </c>
      <c r="G153" s="167" t="e">
        <f t="shared" ref="G153:Q153" si="165">G152/(G147/13)</f>
        <v>#DIV/0!</v>
      </c>
      <c r="H153" s="167" t="e">
        <f t="shared" si="165"/>
        <v>#DIV/0!</v>
      </c>
      <c r="I153" s="169" t="e">
        <f t="shared" si="165"/>
        <v>#DIV/0!</v>
      </c>
      <c r="J153" s="166" t="e">
        <f t="shared" si="165"/>
        <v>#DIV/0!</v>
      </c>
      <c r="K153" s="167" t="e">
        <f t="shared" si="165"/>
        <v>#DIV/0!</v>
      </c>
      <c r="L153" s="167" t="e">
        <f t="shared" si="165"/>
        <v>#DIV/0!</v>
      </c>
      <c r="M153" s="169" t="e">
        <f t="shared" si="165"/>
        <v>#DIV/0!</v>
      </c>
      <c r="N153" s="166" t="e">
        <f t="shared" si="165"/>
        <v>#DIV/0!</v>
      </c>
      <c r="O153" s="167" t="e">
        <f t="shared" si="165"/>
        <v>#DIV/0!</v>
      </c>
      <c r="P153" s="167" t="e">
        <f t="shared" si="165"/>
        <v>#DIV/0!</v>
      </c>
      <c r="Q153" s="169" t="e">
        <f t="shared" si="165"/>
        <v>#DIV/0!</v>
      </c>
      <c r="R153" s="56"/>
      <c r="S153" s="166" t="e">
        <f t="shared" ref="S153" si="166">I153</f>
        <v>#DIV/0!</v>
      </c>
      <c r="T153" s="167" t="e">
        <f t="shared" ref="T153" si="167">M153</f>
        <v>#DIV/0!</v>
      </c>
      <c r="U153" s="168" t="e">
        <f t="shared" ref="U153" si="168">Q153</f>
        <v>#DIV/0!</v>
      </c>
    </row>
    <row r="154" spans="1:21" x14ac:dyDescent="0.2">
      <c r="A154" s="11">
        <f t="shared" si="144"/>
        <v>0</v>
      </c>
      <c r="B154" s="11" t="str">
        <f t="shared" si="145"/>
        <v>Oral &amp; Maxillofacial Surgery15</v>
      </c>
      <c r="C154" s="402" t="str">
        <f t="shared" si="140"/>
        <v>Oral &amp; Maxillofacial Surgery</v>
      </c>
      <c r="D154" s="86">
        <v>15</v>
      </c>
      <c r="E154" s="45" t="s">
        <v>33</v>
      </c>
      <c r="F154" s="48"/>
      <c r="G154" s="46"/>
      <c r="H154" s="46"/>
      <c r="I154" s="47"/>
      <c r="J154" s="48"/>
      <c r="K154" s="46"/>
      <c r="L154" s="46"/>
      <c r="M154" s="47"/>
      <c r="N154" s="48"/>
      <c r="O154" s="46"/>
      <c r="P154" s="46"/>
      <c r="Q154" s="47"/>
      <c r="R154" s="39"/>
      <c r="S154" s="61">
        <f>I154</f>
        <v>0</v>
      </c>
      <c r="T154" s="59">
        <f>M154</f>
        <v>0</v>
      </c>
      <c r="U154" s="106">
        <f>Q154</f>
        <v>0</v>
      </c>
    </row>
    <row r="155" spans="1:21" x14ac:dyDescent="0.2">
      <c r="A155" s="11">
        <f t="shared" si="144"/>
        <v>0</v>
      </c>
      <c r="B155" s="11" t="str">
        <f t="shared" si="145"/>
        <v>Oral &amp; Maxillofacial Surgery16</v>
      </c>
      <c r="C155" s="402" t="str">
        <f t="shared" si="140"/>
        <v>Oral &amp; Maxillofacial Surgery</v>
      </c>
      <c r="D155" s="154">
        <v>16</v>
      </c>
      <c r="E155" s="155" t="s">
        <v>275</v>
      </c>
      <c r="F155" s="166" t="e">
        <f>VLOOKUP(CONCATENATE($A155,$C155),'[1]TTG Board spclty milstns MNTH'!$D$2:$AJ$386,F$7,FALSE)</f>
        <v>#N/A</v>
      </c>
      <c r="G155" s="167" t="e">
        <f>VLOOKUP(CONCATENATE($A155,$C155),'[1]TTG Board spclty milstns MNTH'!$D$2:$AJ$386,G$7,FALSE)</f>
        <v>#N/A</v>
      </c>
      <c r="H155" s="167" t="e">
        <f>VLOOKUP(CONCATENATE($A155,$C155),'[1]TTG Board spclty milstns MNTH'!$D$2:$AJ$386,H$7,FALSE)</f>
        <v>#N/A</v>
      </c>
      <c r="I155" s="169" t="e">
        <f>VLOOKUP(CONCATENATE($A155,$C155),'[1]TTG Board spclty milstns MNTH'!$D$2:$AJ$386,I$7,FALSE)</f>
        <v>#N/A</v>
      </c>
      <c r="J155" s="166" t="e">
        <f>VLOOKUP(CONCATENATE($A155,$C155),'[1]TTG Board spclty milstns MNTH'!$D$2:$AJ$386,J$7,FALSE)</f>
        <v>#N/A</v>
      </c>
      <c r="K155" s="167" t="e">
        <f>VLOOKUP(CONCATENATE($A155,$C155),'[1]TTG Board spclty milstns MNTH'!$D$2:$AJ$386,K$7,FALSE)</f>
        <v>#N/A</v>
      </c>
      <c r="L155" s="167" t="e">
        <f>VLOOKUP(CONCATENATE($A155,$C155),'[1]TTG Board spclty milstns MNTH'!$D$2:$AJ$386,L$7,FALSE)</f>
        <v>#N/A</v>
      </c>
      <c r="M155" s="169" t="e">
        <f>VLOOKUP(CONCATENATE($A155,$C155),'[1]TTG Board spclty milstns MNTH'!$D$2:$AJ$386,M$7,FALSE)</f>
        <v>#N/A</v>
      </c>
      <c r="N155" s="409" t="s">
        <v>16</v>
      </c>
      <c r="O155" s="410" t="s">
        <v>16</v>
      </c>
      <c r="P155" s="410" t="s">
        <v>16</v>
      </c>
      <c r="Q155" s="411" t="s">
        <v>16</v>
      </c>
      <c r="R155" s="39"/>
      <c r="S155" s="166" t="e">
        <f>I155</f>
        <v>#N/A</v>
      </c>
      <c r="T155" s="167" t="e">
        <f>M155</f>
        <v>#N/A</v>
      </c>
      <c r="U155" s="168" t="str">
        <f>Q155</f>
        <v>-</v>
      </c>
    </row>
    <row r="156" spans="1:21" ht="13.5" thickBot="1" x14ac:dyDescent="0.25">
      <c r="A156" s="11">
        <f t="shared" si="144"/>
        <v>0</v>
      </c>
      <c r="B156" s="11" t="str">
        <f t="shared" si="145"/>
        <v>Oral &amp; Maxillofacial Surgery17</v>
      </c>
      <c r="C156" s="402" t="str">
        <f t="shared" si="140"/>
        <v>Oral &amp; Maxillofacial Surgery</v>
      </c>
      <c r="D156" s="86">
        <v>17</v>
      </c>
      <c r="E156" s="44" t="s">
        <v>34</v>
      </c>
      <c r="F156" s="48"/>
      <c r="G156" s="46"/>
      <c r="H156" s="46"/>
      <c r="I156" s="47"/>
      <c r="J156" s="48"/>
      <c r="K156" s="46"/>
      <c r="L156" s="46"/>
      <c r="M156" s="47"/>
      <c r="N156" s="48"/>
      <c r="O156" s="46"/>
      <c r="P156" s="46"/>
      <c r="Q156" s="47"/>
      <c r="R156" s="39"/>
      <c r="S156" s="61">
        <f>I156</f>
        <v>0</v>
      </c>
      <c r="T156" s="59">
        <f>M156</f>
        <v>0</v>
      </c>
      <c r="U156" s="106">
        <f>Q156</f>
        <v>0</v>
      </c>
    </row>
    <row r="157" spans="1:21" ht="18.75" thickBot="1" x14ac:dyDescent="0.3">
      <c r="A157" s="11">
        <f t="shared" si="144"/>
        <v>0</v>
      </c>
      <c r="B157" s="11" t="str">
        <f t="shared" si="145"/>
        <v>Plastic SurgeryPlastic Surgery</v>
      </c>
      <c r="C157" s="416" t="str">
        <f>D157</f>
        <v>Plastic Surgery</v>
      </c>
      <c r="D157" s="417" t="s">
        <v>76</v>
      </c>
      <c r="E157" s="80"/>
      <c r="F157" s="127"/>
      <c r="G157" s="81"/>
      <c r="H157" s="81"/>
      <c r="I157" s="81"/>
      <c r="J157" s="81"/>
      <c r="K157" s="81"/>
      <c r="L157" s="81"/>
      <c r="M157" s="81"/>
      <c r="N157" s="69"/>
      <c r="O157" s="69"/>
      <c r="P157" s="69"/>
      <c r="Q157" s="69"/>
      <c r="R157" s="69"/>
      <c r="S157" s="134"/>
      <c r="T157" s="134"/>
      <c r="U157" s="135"/>
    </row>
    <row r="158" spans="1:21" x14ac:dyDescent="0.2">
      <c r="A158" s="11">
        <f t="shared" si="144"/>
        <v>0</v>
      </c>
      <c r="B158" s="11" t="str">
        <f t="shared" si="145"/>
        <v>Plastic Surgery1</v>
      </c>
      <c r="C158" s="402" t="str">
        <f>C157</f>
        <v>Plastic Surgery</v>
      </c>
      <c r="D158" s="84">
        <v>1</v>
      </c>
      <c r="E158" s="21" t="s">
        <v>55</v>
      </c>
      <c r="F158" s="198">
        <v>0</v>
      </c>
      <c r="G158" s="20"/>
      <c r="H158" s="20"/>
      <c r="I158" s="120"/>
      <c r="J158" s="128"/>
      <c r="K158" s="13"/>
      <c r="L158" s="13"/>
      <c r="M158" s="129"/>
      <c r="N158" s="128"/>
      <c r="O158" s="13"/>
      <c r="P158" s="13"/>
      <c r="Q158" s="129"/>
      <c r="R158" s="41"/>
      <c r="S158" s="117"/>
      <c r="T158" s="65"/>
      <c r="U158" s="118"/>
    </row>
    <row r="159" spans="1:21" x14ac:dyDescent="0.2">
      <c r="A159" s="11">
        <f t="shared" si="144"/>
        <v>0</v>
      </c>
      <c r="B159" s="11" t="str">
        <f t="shared" si="145"/>
        <v>Plastic Surgery2</v>
      </c>
      <c r="C159" s="402" t="str">
        <f t="shared" ref="C159:C180" si="169">C158</f>
        <v>Plastic Surgery</v>
      </c>
      <c r="D159" s="84">
        <v>2</v>
      </c>
      <c r="E159" s="21" t="s">
        <v>117</v>
      </c>
      <c r="F159" s="198">
        <v>0</v>
      </c>
      <c r="G159" s="20"/>
      <c r="H159" s="20"/>
      <c r="I159" s="120"/>
      <c r="J159" s="119"/>
      <c r="K159" s="20"/>
      <c r="L159" s="20"/>
      <c r="M159" s="120"/>
      <c r="N159" s="119"/>
      <c r="O159" s="20"/>
      <c r="P159" s="20"/>
      <c r="Q159" s="120"/>
      <c r="R159" s="41"/>
      <c r="S159" s="117"/>
      <c r="T159" s="65"/>
      <c r="U159" s="118"/>
    </row>
    <row r="160" spans="1:21" x14ac:dyDescent="0.2">
      <c r="A160" s="11">
        <f t="shared" si="144"/>
        <v>0</v>
      </c>
      <c r="B160" s="11" t="str">
        <f t="shared" si="145"/>
        <v>Plastic Surgery3</v>
      </c>
      <c r="C160" s="402" t="str">
        <f t="shared" si="169"/>
        <v>Plastic Surgery</v>
      </c>
      <c r="D160" s="84">
        <v>3</v>
      </c>
      <c r="E160" s="21" t="s">
        <v>118</v>
      </c>
      <c r="F160" s="198">
        <v>0</v>
      </c>
      <c r="G160" s="20"/>
      <c r="H160" s="20"/>
      <c r="I160" s="120"/>
      <c r="J160" s="119"/>
      <c r="K160" s="20"/>
      <c r="L160" s="20"/>
      <c r="M160" s="120"/>
      <c r="N160" s="119"/>
      <c r="O160" s="20"/>
      <c r="P160" s="20"/>
      <c r="Q160" s="120"/>
      <c r="R160" s="41"/>
      <c r="S160" s="117"/>
      <c r="T160" s="65"/>
      <c r="U160" s="118"/>
    </row>
    <row r="161" spans="1:21" x14ac:dyDescent="0.2">
      <c r="A161" s="11">
        <f t="shared" si="144"/>
        <v>0</v>
      </c>
      <c r="B161" s="11" t="str">
        <f t="shared" si="145"/>
        <v xml:space="preserve">Plastic Surgery </v>
      </c>
      <c r="C161" s="402" t="str">
        <f t="shared" si="169"/>
        <v>Plastic Surgery</v>
      </c>
      <c r="D161" s="88" t="s">
        <v>100</v>
      </c>
      <c r="E161" s="34"/>
      <c r="F161" s="20"/>
      <c r="G161" s="20"/>
      <c r="H161" s="20"/>
      <c r="I161" s="120"/>
      <c r="J161" s="130"/>
      <c r="K161" s="52"/>
      <c r="L161" s="52"/>
      <c r="M161" s="131"/>
      <c r="N161" s="130"/>
      <c r="O161" s="52"/>
      <c r="P161" s="52"/>
      <c r="Q161" s="131"/>
      <c r="R161" s="41"/>
      <c r="S161" s="117"/>
      <c r="T161" s="65"/>
      <c r="U161" s="118"/>
    </row>
    <row r="162" spans="1:21" x14ac:dyDescent="0.2">
      <c r="A162" s="11">
        <f t="shared" si="144"/>
        <v>0</v>
      </c>
      <c r="B162" s="11" t="str">
        <f t="shared" si="145"/>
        <v xml:space="preserve">Plastic Surgery </v>
      </c>
      <c r="C162" s="402" t="str">
        <f t="shared" si="169"/>
        <v>Plastic Surgery</v>
      </c>
      <c r="D162" s="84" t="s">
        <v>100</v>
      </c>
      <c r="E162" s="21" t="s">
        <v>36</v>
      </c>
      <c r="F162" s="23"/>
      <c r="G162" s="24"/>
      <c r="H162" s="24"/>
      <c r="I162" s="25"/>
      <c r="J162" s="23"/>
      <c r="K162" s="24"/>
      <c r="L162" s="24"/>
      <c r="M162" s="25"/>
      <c r="N162" s="23"/>
      <c r="O162" s="24"/>
      <c r="P162" s="24"/>
      <c r="Q162" s="25"/>
      <c r="R162" s="41"/>
      <c r="S162" s="71"/>
      <c r="T162" s="72"/>
      <c r="U162" s="100"/>
    </row>
    <row r="163" spans="1:21" x14ac:dyDescent="0.2">
      <c r="A163" s="11">
        <f t="shared" si="144"/>
        <v>0</v>
      </c>
      <c r="B163" s="11" t="str">
        <f t="shared" si="145"/>
        <v>Plastic Surgery4</v>
      </c>
      <c r="C163" s="402" t="str">
        <f t="shared" si="169"/>
        <v>Plastic Surgery</v>
      </c>
      <c r="D163" s="86">
        <v>4</v>
      </c>
      <c r="E163" s="44" t="s">
        <v>15</v>
      </c>
      <c r="F163" s="27"/>
      <c r="G163" s="28"/>
      <c r="H163" s="28"/>
      <c r="I163" s="29"/>
      <c r="J163" s="27"/>
      <c r="K163" s="28"/>
      <c r="L163" s="28"/>
      <c r="M163" s="29"/>
      <c r="N163" s="27"/>
      <c r="O163" s="28"/>
      <c r="P163" s="28"/>
      <c r="Q163" s="29"/>
      <c r="R163" s="41"/>
      <c r="S163" s="66">
        <f>SUM(F163:I163)</f>
        <v>0</v>
      </c>
      <c r="T163" s="67">
        <f>SUM(J163:M163)</f>
        <v>0</v>
      </c>
      <c r="U163" s="101">
        <f>SUM(N163:Q163)</f>
        <v>0</v>
      </c>
    </row>
    <row r="164" spans="1:21" x14ac:dyDescent="0.2">
      <c r="A164" s="11">
        <f t="shared" si="144"/>
        <v>0</v>
      </c>
      <c r="B164" s="11" t="str">
        <f t="shared" si="145"/>
        <v>Plastic Surgery5</v>
      </c>
      <c r="C164" s="402" t="str">
        <f t="shared" si="169"/>
        <v>Plastic Surgery</v>
      </c>
      <c r="D164" s="154">
        <v>5</v>
      </c>
      <c r="E164" s="161" t="s">
        <v>31</v>
      </c>
      <c r="F164" s="163">
        <f>VLOOKUP(CONCATENATE($C164,$F$8),'1. Performance Plan OP'!$B$13:$U$672,F$9,FALSE)</f>
        <v>0</v>
      </c>
      <c r="G164" s="157">
        <f>VLOOKUP(CONCATENATE($C164,$F$8),'1. Performance Plan OP'!$B$13:$U$672,G$9,FALSE)</f>
        <v>0</v>
      </c>
      <c r="H164" s="157">
        <f>VLOOKUP(CONCATENATE($C164,$F$8),'1. Performance Plan OP'!$B$13:$U$672,H$9,FALSE)</f>
        <v>0</v>
      </c>
      <c r="I164" s="158">
        <f>VLOOKUP(CONCATENATE($C164,$F$8),'1. Performance Plan OP'!$B$13:$U$672,I$9,FALSE)</f>
        <v>0</v>
      </c>
      <c r="J164" s="156">
        <f>VLOOKUP(CONCATENATE($C164,$F$8),'1. Performance Plan OP'!$B$13:$U$672,J$9,FALSE)</f>
        <v>0</v>
      </c>
      <c r="K164" s="157">
        <f>VLOOKUP(CONCATENATE($C164,$F$8),'1. Performance Plan OP'!$B$13:$U$672,K$9,FALSE)</f>
        <v>0</v>
      </c>
      <c r="L164" s="157">
        <f>VLOOKUP(CONCATENATE($C164,$F$8),'1. Performance Plan OP'!$B$13:$U$672,L$9,FALSE)</f>
        <v>0</v>
      </c>
      <c r="M164" s="158">
        <f>VLOOKUP(CONCATENATE($C164,$F$8),'1. Performance Plan OP'!$B$13:$U$672,M$9,FALSE)</f>
        <v>0</v>
      </c>
      <c r="N164" s="156">
        <f>VLOOKUP(CONCATENATE($C164,$F$8),'1. Performance Plan OP'!$B$13:$U$672,N$9,FALSE)</f>
        <v>0</v>
      </c>
      <c r="O164" s="157">
        <f>VLOOKUP(CONCATENATE($C164,$F$8),'1. Performance Plan OP'!$B$13:$U$672,O$9,FALSE)</f>
        <v>0</v>
      </c>
      <c r="P164" s="157">
        <f>VLOOKUP(CONCATENATE($C164,$F$8),'1. Performance Plan OP'!$B$13:$U$672,P$9,FALSE)</f>
        <v>0</v>
      </c>
      <c r="Q164" s="158">
        <f>VLOOKUP(CONCATENATE($C164,$F$8),'1. Performance Plan OP'!$B$13:$U$672,Q$9,FALSE)</f>
        <v>0</v>
      </c>
      <c r="R164" s="79"/>
      <c r="S164" s="156">
        <f>SUM(F164:I164)</f>
        <v>0</v>
      </c>
      <c r="T164" s="157">
        <f>SUM(J164:M164)</f>
        <v>0</v>
      </c>
      <c r="U164" s="160">
        <f>SUM(N164:Q164)</f>
        <v>0</v>
      </c>
    </row>
    <row r="165" spans="1:21" x14ac:dyDescent="0.2">
      <c r="A165" s="11">
        <f t="shared" si="144"/>
        <v>0</v>
      </c>
      <c r="B165" s="11" t="str">
        <f t="shared" si="145"/>
        <v>Plastic Surgery6</v>
      </c>
      <c r="C165" s="402" t="str">
        <f t="shared" si="169"/>
        <v>Plastic Surgery</v>
      </c>
      <c r="D165" s="87">
        <v>6</v>
      </c>
      <c r="E165" s="45" t="s">
        <v>14</v>
      </c>
      <c r="F165" s="31"/>
      <c r="G165" s="32"/>
      <c r="H165" s="32"/>
      <c r="I165" s="33"/>
      <c r="J165" s="31"/>
      <c r="K165" s="32"/>
      <c r="L165" s="32"/>
      <c r="M165" s="33"/>
      <c r="N165" s="31"/>
      <c r="O165" s="32"/>
      <c r="P165" s="32"/>
      <c r="Q165" s="33"/>
      <c r="R165" s="41"/>
      <c r="S165" s="58">
        <f t="shared" ref="S165:S166" si="170">SUM(F165:I165)</f>
        <v>0</v>
      </c>
      <c r="T165" s="57">
        <f t="shared" ref="T165:T166" si="171">SUM(J165:M165)</f>
        <v>0</v>
      </c>
      <c r="U165" s="102">
        <f t="shared" ref="U165:U166" si="172">SUM(N165:Q165)</f>
        <v>0</v>
      </c>
    </row>
    <row r="166" spans="1:21" x14ac:dyDescent="0.2">
      <c r="A166" s="11">
        <f t="shared" si="144"/>
        <v>0</v>
      </c>
      <c r="B166" s="11" t="str">
        <f t="shared" si="145"/>
        <v>Plastic Surgery7</v>
      </c>
      <c r="C166" s="402" t="str">
        <f t="shared" si="169"/>
        <v>Plastic Surgery</v>
      </c>
      <c r="D166" s="84">
        <v>7</v>
      </c>
      <c r="E166" s="21" t="s">
        <v>18</v>
      </c>
      <c r="F166" s="62">
        <f>SUM(F163:F164)-F165</f>
        <v>0</v>
      </c>
      <c r="G166" s="63">
        <f t="shared" ref="G166" si="173">SUM(G163:G164)-G165</f>
        <v>0</v>
      </c>
      <c r="H166" s="63">
        <f t="shared" ref="H166" si="174">SUM(H163:H164)-H165</f>
        <v>0</v>
      </c>
      <c r="I166" s="64">
        <f t="shared" ref="I166" si="175">SUM(I163:I164)-I165</f>
        <v>0</v>
      </c>
      <c r="J166" s="62">
        <f t="shared" ref="J166" si="176">SUM(J163:J164)-J165</f>
        <v>0</v>
      </c>
      <c r="K166" s="63">
        <f t="shared" ref="K166" si="177">SUM(K163:K164)-K165</f>
        <v>0</v>
      </c>
      <c r="L166" s="63">
        <f t="shared" ref="L166" si="178">SUM(L163:L164)-L165</f>
        <v>0</v>
      </c>
      <c r="M166" s="64">
        <f t="shared" ref="M166" si="179">SUM(M163:M164)-M165</f>
        <v>0</v>
      </c>
      <c r="N166" s="62">
        <f t="shared" ref="N166" si="180">SUM(N163:N164)-N165</f>
        <v>0</v>
      </c>
      <c r="O166" s="63">
        <f t="shared" ref="O166" si="181">SUM(O163:O164)-O165</f>
        <v>0</v>
      </c>
      <c r="P166" s="63">
        <f t="shared" ref="P166" si="182">SUM(P163:P164)-P165</f>
        <v>0</v>
      </c>
      <c r="Q166" s="64">
        <f t="shared" ref="Q166" si="183">SUM(Q163:Q164)-Q165</f>
        <v>0</v>
      </c>
      <c r="R166" s="79"/>
      <c r="S166" s="62">
        <f t="shared" si="170"/>
        <v>0</v>
      </c>
      <c r="T166" s="63">
        <f t="shared" si="171"/>
        <v>0</v>
      </c>
      <c r="U166" s="103">
        <f t="shared" si="172"/>
        <v>0</v>
      </c>
    </row>
    <row r="167" spans="1:21" x14ac:dyDescent="0.2">
      <c r="A167" s="11">
        <f t="shared" si="144"/>
        <v>0</v>
      </c>
      <c r="B167" s="11" t="str">
        <f t="shared" si="145"/>
        <v xml:space="preserve">Plastic Surgery </v>
      </c>
      <c r="C167" s="402" t="str">
        <f t="shared" si="169"/>
        <v>Plastic Surgery</v>
      </c>
      <c r="D167" s="88" t="s">
        <v>100</v>
      </c>
      <c r="E167" s="34"/>
      <c r="F167" s="35"/>
      <c r="G167" s="36"/>
      <c r="H167" s="36"/>
      <c r="I167" s="37"/>
      <c r="J167" s="38"/>
      <c r="K167" s="39"/>
      <c r="L167" s="39"/>
      <c r="M167" s="40"/>
      <c r="N167" s="38"/>
      <c r="O167" s="39"/>
      <c r="P167" s="39"/>
      <c r="Q167" s="40"/>
      <c r="R167" s="41"/>
      <c r="S167" s="77"/>
      <c r="T167" s="56"/>
      <c r="U167" s="104"/>
    </row>
    <row r="168" spans="1:21" x14ac:dyDescent="0.2">
      <c r="A168" s="11">
        <f t="shared" si="144"/>
        <v>0</v>
      </c>
      <c r="B168" s="11" t="str">
        <f t="shared" si="145"/>
        <v xml:space="preserve">Plastic Surgery </v>
      </c>
      <c r="C168" s="402" t="str">
        <f t="shared" si="169"/>
        <v>Plastic Surgery</v>
      </c>
      <c r="D168" s="84" t="s">
        <v>100</v>
      </c>
      <c r="E168" s="21" t="s">
        <v>32</v>
      </c>
      <c r="F168" s="23"/>
      <c r="G168" s="24"/>
      <c r="H168" s="24"/>
      <c r="I168" s="25"/>
      <c r="J168" s="23"/>
      <c r="K168" s="24"/>
      <c r="L168" s="24"/>
      <c r="M168" s="25"/>
      <c r="N168" s="23"/>
      <c r="O168" s="24"/>
      <c r="P168" s="24"/>
      <c r="Q168" s="25"/>
      <c r="R168" s="41"/>
      <c r="S168" s="71"/>
      <c r="T168" s="72"/>
      <c r="U168" s="100"/>
    </row>
    <row r="169" spans="1:21" x14ac:dyDescent="0.2">
      <c r="A169" s="11">
        <f t="shared" si="144"/>
        <v>0</v>
      </c>
      <c r="B169" s="11" t="str">
        <f t="shared" si="145"/>
        <v>Plastic Surgery8</v>
      </c>
      <c r="C169" s="402" t="str">
        <f t="shared" si="169"/>
        <v>Plastic Surgery</v>
      </c>
      <c r="D169" s="86">
        <v>8</v>
      </c>
      <c r="E169" s="44" t="s">
        <v>49</v>
      </c>
      <c r="F169" s="27"/>
      <c r="G169" s="28"/>
      <c r="H169" s="28"/>
      <c r="I169" s="29"/>
      <c r="J169" s="27"/>
      <c r="K169" s="28"/>
      <c r="L169" s="28"/>
      <c r="M169" s="29"/>
      <c r="N169" s="27"/>
      <c r="O169" s="28"/>
      <c r="P169" s="28"/>
      <c r="Q169" s="29"/>
      <c r="R169" s="39"/>
      <c r="S169" s="55">
        <f>SUM(F169:I169)</f>
        <v>0</v>
      </c>
      <c r="T169" s="54">
        <f>SUM(J169:M169)</f>
        <v>0</v>
      </c>
      <c r="U169" s="105">
        <f>SUM(N169:Q169)</f>
        <v>0</v>
      </c>
    </row>
    <row r="170" spans="1:21" x14ac:dyDescent="0.2">
      <c r="A170" s="11">
        <f t="shared" si="144"/>
        <v>0</v>
      </c>
      <c r="B170" s="11" t="str">
        <f t="shared" si="145"/>
        <v>Plastic Surgery9</v>
      </c>
      <c r="C170" s="402" t="str">
        <f t="shared" si="169"/>
        <v>Plastic Surgery</v>
      </c>
      <c r="D170" s="86">
        <v>9</v>
      </c>
      <c r="E170" s="45" t="s">
        <v>56</v>
      </c>
      <c r="F170" s="31"/>
      <c r="G170" s="32"/>
      <c r="H170" s="32"/>
      <c r="I170" s="33"/>
      <c r="J170" s="31"/>
      <c r="K170" s="32"/>
      <c r="L170" s="32"/>
      <c r="M170" s="33"/>
      <c r="N170" s="31"/>
      <c r="O170" s="32"/>
      <c r="P170" s="32"/>
      <c r="Q170" s="33"/>
      <c r="R170" s="39"/>
      <c r="S170" s="58">
        <f t="shared" ref="S170:S171" si="184">SUM(F170:I170)</f>
        <v>0</v>
      </c>
      <c r="T170" s="57">
        <f t="shared" ref="T170:T171" si="185">SUM(J170:M170)</f>
        <v>0</v>
      </c>
      <c r="U170" s="102">
        <f t="shared" ref="U170:U171" si="186">SUM(N170:Q170)</f>
        <v>0</v>
      </c>
    </row>
    <row r="171" spans="1:21" x14ac:dyDescent="0.2">
      <c r="A171" s="11">
        <f t="shared" si="144"/>
        <v>0</v>
      </c>
      <c r="B171" s="11" t="str">
        <f t="shared" si="145"/>
        <v>Plastic Surgery10</v>
      </c>
      <c r="C171" s="402" t="str">
        <f t="shared" si="169"/>
        <v>Plastic Surgery</v>
      </c>
      <c r="D171" s="84">
        <v>10</v>
      </c>
      <c r="E171" s="21" t="s">
        <v>35</v>
      </c>
      <c r="F171" s="62">
        <f t="shared" ref="F171:Q171" si="187">SUM(F169:F170)</f>
        <v>0</v>
      </c>
      <c r="G171" s="63">
        <f t="shared" si="187"/>
        <v>0</v>
      </c>
      <c r="H171" s="63">
        <f t="shared" si="187"/>
        <v>0</v>
      </c>
      <c r="I171" s="64">
        <f t="shared" si="187"/>
        <v>0</v>
      </c>
      <c r="J171" s="62">
        <f t="shared" si="187"/>
        <v>0</v>
      </c>
      <c r="K171" s="63">
        <f t="shared" si="187"/>
        <v>0</v>
      </c>
      <c r="L171" s="63">
        <f t="shared" si="187"/>
        <v>0</v>
      </c>
      <c r="M171" s="64">
        <f t="shared" si="187"/>
        <v>0</v>
      </c>
      <c r="N171" s="62">
        <f t="shared" si="187"/>
        <v>0</v>
      </c>
      <c r="O171" s="63">
        <f t="shared" si="187"/>
        <v>0</v>
      </c>
      <c r="P171" s="63">
        <f t="shared" si="187"/>
        <v>0</v>
      </c>
      <c r="Q171" s="64">
        <f t="shared" si="187"/>
        <v>0</v>
      </c>
      <c r="R171" s="79"/>
      <c r="S171" s="62">
        <f t="shared" si="184"/>
        <v>0</v>
      </c>
      <c r="T171" s="63">
        <f t="shared" si="185"/>
        <v>0</v>
      </c>
      <c r="U171" s="103">
        <f t="shared" si="186"/>
        <v>0</v>
      </c>
    </row>
    <row r="172" spans="1:21" x14ac:dyDescent="0.2">
      <c r="A172" s="11">
        <f t="shared" si="144"/>
        <v>0</v>
      </c>
      <c r="B172" s="11" t="str">
        <f t="shared" si="145"/>
        <v xml:space="preserve">Plastic Surgery </v>
      </c>
      <c r="C172" s="402" t="str">
        <f t="shared" si="169"/>
        <v>Plastic Surgery</v>
      </c>
      <c r="D172" s="89" t="s">
        <v>100</v>
      </c>
      <c r="E172" s="43"/>
      <c r="F172" s="38"/>
      <c r="G172" s="39"/>
      <c r="H172" s="39"/>
      <c r="I172" s="40"/>
      <c r="J172" s="38"/>
      <c r="K172" s="39"/>
      <c r="L172" s="39"/>
      <c r="M172" s="40"/>
      <c r="N172" s="38"/>
      <c r="O172" s="39"/>
      <c r="P172" s="39"/>
      <c r="Q172" s="40"/>
      <c r="R172" s="39"/>
      <c r="S172" s="77"/>
      <c r="T172" s="56"/>
      <c r="U172" s="104"/>
    </row>
    <row r="173" spans="1:21" x14ac:dyDescent="0.2">
      <c r="A173" s="11">
        <f t="shared" si="144"/>
        <v>0</v>
      </c>
      <c r="B173" s="11" t="str">
        <f t="shared" si="145"/>
        <v xml:space="preserve">Plastic Surgery </v>
      </c>
      <c r="C173" s="402" t="str">
        <f t="shared" si="169"/>
        <v>Plastic Surgery</v>
      </c>
      <c r="D173" s="84" t="s">
        <v>100</v>
      </c>
      <c r="E173" s="21" t="s">
        <v>27</v>
      </c>
      <c r="F173" s="23"/>
      <c r="G173" s="24"/>
      <c r="H173" s="24"/>
      <c r="I173" s="25"/>
      <c r="J173" s="23"/>
      <c r="K173" s="24"/>
      <c r="L173" s="24"/>
      <c r="M173" s="25"/>
      <c r="N173" s="23"/>
      <c r="O173" s="24"/>
      <c r="P173" s="24"/>
      <c r="Q173" s="25"/>
      <c r="R173" s="39"/>
      <c r="S173" s="71"/>
      <c r="T173" s="72"/>
      <c r="U173" s="100"/>
    </row>
    <row r="174" spans="1:21" x14ac:dyDescent="0.2">
      <c r="A174" s="11">
        <f t="shared" si="144"/>
        <v>0</v>
      </c>
      <c r="B174" s="11" t="str">
        <f t="shared" si="145"/>
        <v>Plastic Surgery11</v>
      </c>
      <c r="C174" s="402" t="str">
        <f t="shared" si="169"/>
        <v>Plastic Surgery</v>
      </c>
      <c r="D174" s="154">
        <v>11</v>
      </c>
      <c r="E174" s="155" t="s">
        <v>133</v>
      </c>
      <c r="F174" s="156">
        <f>F166-F169</f>
        <v>0</v>
      </c>
      <c r="G174" s="157">
        <f t="shared" ref="G174:Q174" si="188">G166-G169</f>
        <v>0</v>
      </c>
      <c r="H174" s="157">
        <f t="shared" si="188"/>
        <v>0</v>
      </c>
      <c r="I174" s="158">
        <f t="shared" si="188"/>
        <v>0</v>
      </c>
      <c r="J174" s="156">
        <f t="shared" si="188"/>
        <v>0</v>
      </c>
      <c r="K174" s="157">
        <f t="shared" si="188"/>
        <v>0</v>
      </c>
      <c r="L174" s="157">
        <f t="shared" si="188"/>
        <v>0</v>
      </c>
      <c r="M174" s="158">
        <f t="shared" si="188"/>
        <v>0</v>
      </c>
      <c r="N174" s="156">
        <f t="shared" si="188"/>
        <v>0</v>
      </c>
      <c r="O174" s="157">
        <f t="shared" si="188"/>
        <v>0</v>
      </c>
      <c r="P174" s="157">
        <f t="shared" si="188"/>
        <v>0</v>
      </c>
      <c r="Q174" s="158">
        <f t="shared" si="188"/>
        <v>0</v>
      </c>
      <c r="R174" s="56"/>
      <c r="S174" s="158">
        <f t="shared" ref="S174:U174" si="189">S166-S169</f>
        <v>0</v>
      </c>
      <c r="T174" s="157">
        <f t="shared" si="189"/>
        <v>0</v>
      </c>
      <c r="U174" s="160">
        <f t="shared" si="189"/>
        <v>0</v>
      </c>
    </row>
    <row r="175" spans="1:21" x14ac:dyDescent="0.2">
      <c r="A175" s="11">
        <f t="shared" si="144"/>
        <v>0</v>
      </c>
      <c r="B175" s="11" t="str">
        <f t="shared" si="145"/>
        <v>Plastic Surgery12</v>
      </c>
      <c r="C175" s="402" t="str">
        <f t="shared" si="169"/>
        <v>Plastic Surgery</v>
      </c>
      <c r="D175" s="154">
        <v>12</v>
      </c>
      <c r="E175" s="155" t="s">
        <v>134</v>
      </c>
      <c r="F175" s="162">
        <f t="shared" ref="F175:U175" si="190">F166-F171</f>
        <v>0</v>
      </c>
      <c r="G175" s="163">
        <f t="shared" si="190"/>
        <v>0</v>
      </c>
      <c r="H175" s="163">
        <f t="shared" si="190"/>
        <v>0</v>
      </c>
      <c r="I175" s="164">
        <f t="shared" si="190"/>
        <v>0</v>
      </c>
      <c r="J175" s="162">
        <f t="shared" si="190"/>
        <v>0</v>
      </c>
      <c r="K175" s="163">
        <f t="shared" si="190"/>
        <v>0</v>
      </c>
      <c r="L175" s="163">
        <f t="shared" si="190"/>
        <v>0</v>
      </c>
      <c r="M175" s="164">
        <f t="shared" si="190"/>
        <v>0</v>
      </c>
      <c r="N175" s="162">
        <f t="shared" si="190"/>
        <v>0</v>
      </c>
      <c r="O175" s="163">
        <f t="shared" si="190"/>
        <v>0</v>
      </c>
      <c r="P175" s="163">
        <f t="shared" si="190"/>
        <v>0</v>
      </c>
      <c r="Q175" s="164">
        <f t="shared" si="190"/>
        <v>0</v>
      </c>
      <c r="R175" s="56">
        <f t="shared" si="190"/>
        <v>0</v>
      </c>
      <c r="S175" s="162">
        <f t="shared" si="190"/>
        <v>0</v>
      </c>
      <c r="T175" s="163">
        <f t="shared" si="190"/>
        <v>0</v>
      </c>
      <c r="U175" s="165">
        <f t="shared" si="190"/>
        <v>0</v>
      </c>
    </row>
    <row r="176" spans="1:21" x14ac:dyDescent="0.2">
      <c r="A176" s="11">
        <f t="shared" si="144"/>
        <v>0</v>
      </c>
      <c r="B176" s="11" t="str">
        <f t="shared" si="145"/>
        <v>Plastic Surgery13</v>
      </c>
      <c r="C176" s="402" t="str">
        <f t="shared" si="169"/>
        <v>Plastic Surgery</v>
      </c>
      <c r="D176" s="154">
        <v>13</v>
      </c>
      <c r="E176" s="161" t="s">
        <v>30</v>
      </c>
      <c r="F176" s="173">
        <f>F160+F175</f>
        <v>0</v>
      </c>
      <c r="G176" s="167">
        <f>F176+G175</f>
        <v>0</v>
      </c>
      <c r="H176" s="167">
        <f t="shared" ref="H176:Q176" si="191">G176+H175</f>
        <v>0</v>
      </c>
      <c r="I176" s="169">
        <f t="shared" si="191"/>
        <v>0</v>
      </c>
      <c r="J176" s="166">
        <f t="shared" si="191"/>
        <v>0</v>
      </c>
      <c r="K176" s="167">
        <f t="shared" si="191"/>
        <v>0</v>
      </c>
      <c r="L176" s="167">
        <f t="shared" si="191"/>
        <v>0</v>
      </c>
      <c r="M176" s="169">
        <f t="shared" si="191"/>
        <v>0</v>
      </c>
      <c r="N176" s="166">
        <f t="shared" si="191"/>
        <v>0</v>
      </c>
      <c r="O176" s="167">
        <f t="shared" si="191"/>
        <v>0</v>
      </c>
      <c r="P176" s="167">
        <f t="shared" si="191"/>
        <v>0</v>
      </c>
      <c r="Q176" s="169">
        <f t="shared" si="191"/>
        <v>0</v>
      </c>
      <c r="R176" s="56"/>
      <c r="S176" s="166">
        <f>I176</f>
        <v>0</v>
      </c>
      <c r="T176" s="167">
        <f>M176</f>
        <v>0</v>
      </c>
      <c r="U176" s="168">
        <f>Q176</f>
        <v>0</v>
      </c>
    </row>
    <row r="177" spans="1:21" x14ac:dyDescent="0.2">
      <c r="A177" s="11">
        <f t="shared" si="144"/>
        <v>0</v>
      </c>
      <c r="B177" s="11" t="str">
        <f t="shared" si="145"/>
        <v>Plastic Surgery14</v>
      </c>
      <c r="C177" s="402" t="str">
        <f t="shared" si="169"/>
        <v>Plastic Surgery</v>
      </c>
      <c r="D177" s="154">
        <v>14</v>
      </c>
      <c r="E177" s="155" t="s">
        <v>28</v>
      </c>
      <c r="F177" s="166" t="e">
        <f>F176/(F171/13)</f>
        <v>#DIV/0!</v>
      </c>
      <c r="G177" s="167" t="e">
        <f t="shared" ref="G177:Q177" si="192">G176/(G171/13)</f>
        <v>#DIV/0!</v>
      </c>
      <c r="H177" s="167" t="e">
        <f t="shared" si="192"/>
        <v>#DIV/0!</v>
      </c>
      <c r="I177" s="169" t="e">
        <f t="shared" si="192"/>
        <v>#DIV/0!</v>
      </c>
      <c r="J177" s="166" t="e">
        <f t="shared" si="192"/>
        <v>#DIV/0!</v>
      </c>
      <c r="K177" s="167" t="e">
        <f t="shared" si="192"/>
        <v>#DIV/0!</v>
      </c>
      <c r="L177" s="167" t="e">
        <f t="shared" si="192"/>
        <v>#DIV/0!</v>
      </c>
      <c r="M177" s="169" t="e">
        <f t="shared" si="192"/>
        <v>#DIV/0!</v>
      </c>
      <c r="N177" s="166" t="e">
        <f t="shared" si="192"/>
        <v>#DIV/0!</v>
      </c>
      <c r="O177" s="167" t="e">
        <f t="shared" si="192"/>
        <v>#DIV/0!</v>
      </c>
      <c r="P177" s="167" t="e">
        <f t="shared" si="192"/>
        <v>#DIV/0!</v>
      </c>
      <c r="Q177" s="169" t="e">
        <f t="shared" si="192"/>
        <v>#DIV/0!</v>
      </c>
      <c r="R177" s="56"/>
      <c r="S177" s="166" t="e">
        <f t="shared" ref="S177" si="193">I177</f>
        <v>#DIV/0!</v>
      </c>
      <c r="T177" s="167" t="e">
        <f t="shared" ref="T177" si="194">M177</f>
        <v>#DIV/0!</v>
      </c>
      <c r="U177" s="168" t="e">
        <f t="shared" ref="U177" si="195">Q177</f>
        <v>#DIV/0!</v>
      </c>
    </row>
    <row r="178" spans="1:21" x14ac:dyDescent="0.2">
      <c r="A178" s="11">
        <f t="shared" si="144"/>
        <v>0</v>
      </c>
      <c r="B178" s="11" t="str">
        <f t="shared" si="145"/>
        <v>Plastic Surgery15</v>
      </c>
      <c r="C178" s="402" t="str">
        <f t="shared" si="169"/>
        <v>Plastic Surgery</v>
      </c>
      <c r="D178" s="86">
        <v>15</v>
      </c>
      <c r="E178" s="45" t="s">
        <v>33</v>
      </c>
      <c r="F178" s="48"/>
      <c r="G178" s="46"/>
      <c r="H178" s="46"/>
      <c r="I178" s="47"/>
      <c r="J178" s="48"/>
      <c r="K178" s="46"/>
      <c r="L178" s="46"/>
      <c r="M178" s="47"/>
      <c r="N178" s="48"/>
      <c r="O178" s="46"/>
      <c r="P178" s="46"/>
      <c r="Q178" s="47"/>
      <c r="R178" s="39"/>
      <c r="S178" s="61">
        <f>I178</f>
        <v>0</v>
      </c>
      <c r="T178" s="59">
        <f>M178</f>
        <v>0</v>
      </c>
      <c r="U178" s="106">
        <f>Q178</f>
        <v>0</v>
      </c>
    </row>
    <row r="179" spans="1:21" x14ac:dyDescent="0.2">
      <c r="A179" s="11">
        <f t="shared" si="144"/>
        <v>0</v>
      </c>
      <c r="B179" s="11" t="str">
        <f t="shared" si="145"/>
        <v>Plastic Surgery16</v>
      </c>
      <c r="C179" s="402" t="str">
        <f t="shared" si="169"/>
        <v>Plastic Surgery</v>
      </c>
      <c r="D179" s="154">
        <v>16</v>
      </c>
      <c r="E179" s="155" t="s">
        <v>275</v>
      </c>
      <c r="F179" s="166" t="e">
        <f>VLOOKUP(CONCATENATE($A179,$C179),'[1]TTG Board spclty milstns MNTH'!$D$2:$AJ$386,F$7,FALSE)</f>
        <v>#N/A</v>
      </c>
      <c r="G179" s="167" t="e">
        <f>VLOOKUP(CONCATENATE($A179,$C179),'[1]TTG Board spclty milstns MNTH'!$D$2:$AJ$386,G$7,FALSE)</f>
        <v>#N/A</v>
      </c>
      <c r="H179" s="167" t="e">
        <f>VLOOKUP(CONCATENATE($A179,$C179),'[1]TTG Board spclty milstns MNTH'!$D$2:$AJ$386,H$7,FALSE)</f>
        <v>#N/A</v>
      </c>
      <c r="I179" s="169" t="e">
        <f>VLOOKUP(CONCATENATE($A179,$C179),'[1]TTG Board spclty milstns MNTH'!$D$2:$AJ$386,I$7,FALSE)</f>
        <v>#N/A</v>
      </c>
      <c r="J179" s="166" t="e">
        <f>VLOOKUP(CONCATENATE($A179,$C179),'[1]TTG Board spclty milstns MNTH'!$D$2:$AJ$386,J$7,FALSE)</f>
        <v>#N/A</v>
      </c>
      <c r="K179" s="167" t="e">
        <f>VLOOKUP(CONCATENATE($A179,$C179),'[1]TTG Board spclty milstns MNTH'!$D$2:$AJ$386,K$7,FALSE)</f>
        <v>#N/A</v>
      </c>
      <c r="L179" s="167" t="e">
        <f>VLOOKUP(CONCATENATE($A179,$C179),'[1]TTG Board spclty milstns MNTH'!$D$2:$AJ$386,L$7,FALSE)</f>
        <v>#N/A</v>
      </c>
      <c r="M179" s="169" t="e">
        <f>VLOOKUP(CONCATENATE($A179,$C179),'[1]TTG Board spclty milstns MNTH'!$D$2:$AJ$386,M$7,FALSE)</f>
        <v>#N/A</v>
      </c>
      <c r="N179" s="409" t="s">
        <v>16</v>
      </c>
      <c r="O179" s="410" t="s">
        <v>16</v>
      </c>
      <c r="P179" s="410" t="s">
        <v>16</v>
      </c>
      <c r="Q179" s="411" t="s">
        <v>16</v>
      </c>
      <c r="R179" s="39"/>
      <c r="S179" s="166" t="e">
        <f>I179</f>
        <v>#N/A</v>
      </c>
      <c r="T179" s="167" t="e">
        <f>M179</f>
        <v>#N/A</v>
      </c>
      <c r="U179" s="168" t="str">
        <f>Q179</f>
        <v>-</v>
      </c>
    </row>
    <row r="180" spans="1:21" ht="13.5" thickBot="1" x14ac:dyDescent="0.25">
      <c r="A180" s="11">
        <f t="shared" si="144"/>
        <v>0</v>
      </c>
      <c r="B180" s="11" t="str">
        <f t="shared" si="145"/>
        <v>Plastic Surgery17</v>
      </c>
      <c r="C180" s="402" t="str">
        <f t="shared" si="169"/>
        <v>Plastic Surgery</v>
      </c>
      <c r="D180" s="86">
        <v>17</v>
      </c>
      <c r="E180" s="44" t="s">
        <v>34</v>
      </c>
      <c r="F180" s="48"/>
      <c r="G180" s="46"/>
      <c r="H180" s="46"/>
      <c r="I180" s="47"/>
      <c r="J180" s="48"/>
      <c r="K180" s="46"/>
      <c r="L180" s="46"/>
      <c r="M180" s="47"/>
      <c r="N180" s="48"/>
      <c r="O180" s="46"/>
      <c r="P180" s="46"/>
      <c r="Q180" s="47"/>
      <c r="R180" s="39"/>
      <c r="S180" s="61">
        <f>I180</f>
        <v>0</v>
      </c>
      <c r="T180" s="59">
        <f>M180</f>
        <v>0</v>
      </c>
      <c r="U180" s="106">
        <f>Q180</f>
        <v>0</v>
      </c>
    </row>
    <row r="181" spans="1:21" ht="18.75" thickBot="1" x14ac:dyDescent="0.3">
      <c r="A181" s="11">
        <f t="shared" si="144"/>
        <v>0</v>
      </c>
      <c r="B181" s="11" t="str">
        <f t="shared" si="145"/>
        <v>Trauma &amp; OrthopaedicsTrauma &amp; Orthopaedics</v>
      </c>
      <c r="C181" s="416" t="str">
        <f>D181</f>
        <v>Trauma &amp; Orthopaedics</v>
      </c>
      <c r="D181" s="417" t="s">
        <v>80</v>
      </c>
      <c r="E181" s="80"/>
      <c r="F181" s="127"/>
      <c r="G181" s="81"/>
      <c r="H181" s="81"/>
      <c r="I181" s="81"/>
      <c r="J181" s="81"/>
      <c r="K181" s="81"/>
      <c r="L181" s="81"/>
      <c r="M181" s="81"/>
      <c r="N181" s="69"/>
      <c r="O181" s="69"/>
      <c r="P181" s="69"/>
      <c r="Q181" s="69"/>
      <c r="R181" s="69"/>
      <c r="S181" s="134"/>
      <c r="T181" s="134"/>
      <c r="U181" s="135"/>
    </row>
    <row r="182" spans="1:21" x14ac:dyDescent="0.2">
      <c r="A182" s="11">
        <f t="shared" si="144"/>
        <v>0</v>
      </c>
      <c r="B182" s="11" t="str">
        <f t="shared" si="145"/>
        <v>Trauma &amp; Orthopaedics1</v>
      </c>
      <c r="C182" s="402" t="str">
        <f>C181</f>
        <v>Trauma &amp; Orthopaedics</v>
      </c>
      <c r="D182" s="84">
        <v>1</v>
      </c>
      <c r="E182" s="21" t="s">
        <v>55</v>
      </c>
      <c r="F182" s="198">
        <v>0</v>
      </c>
      <c r="G182" s="20"/>
      <c r="H182" s="20"/>
      <c r="I182" s="120"/>
      <c r="J182" s="128"/>
      <c r="K182" s="13"/>
      <c r="L182" s="13"/>
      <c r="M182" s="129"/>
      <c r="N182" s="128"/>
      <c r="O182" s="13"/>
      <c r="P182" s="13"/>
      <c r="Q182" s="129"/>
      <c r="R182" s="41"/>
      <c r="S182" s="117"/>
      <c r="T182" s="65"/>
      <c r="U182" s="118"/>
    </row>
    <row r="183" spans="1:21" x14ac:dyDescent="0.2">
      <c r="A183" s="11">
        <f t="shared" si="144"/>
        <v>0</v>
      </c>
      <c r="B183" s="11" t="str">
        <f t="shared" si="145"/>
        <v>Trauma &amp; Orthopaedics2</v>
      </c>
      <c r="C183" s="402" t="str">
        <f t="shared" ref="C183:C204" si="196">C182</f>
        <v>Trauma &amp; Orthopaedics</v>
      </c>
      <c r="D183" s="84">
        <v>2</v>
      </c>
      <c r="E183" s="21" t="s">
        <v>117</v>
      </c>
      <c r="F183" s="198">
        <v>0</v>
      </c>
      <c r="G183" s="20"/>
      <c r="H183" s="20"/>
      <c r="I183" s="120"/>
      <c r="J183" s="119"/>
      <c r="K183" s="20"/>
      <c r="L183" s="20"/>
      <c r="M183" s="120"/>
      <c r="N183" s="119"/>
      <c r="O183" s="20"/>
      <c r="P183" s="20"/>
      <c r="Q183" s="120"/>
      <c r="R183" s="41"/>
      <c r="S183" s="117"/>
      <c r="T183" s="65"/>
      <c r="U183" s="118"/>
    </row>
    <row r="184" spans="1:21" x14ac:dyDescent="0.2">
      <c r="A184" s="11">
        <f t="shared" si="144"/>
        <v>0</v>
      </c>
      <c r="B184" s="11" t="str">
        <f t="shared" si="145"/>
        <v>Trauma &amp; Orthopaedics3</v>
      </c>
      <c r="C184" s="402" t="str">
        <f t="shared" si="196"/>
        <v>Trauma &amp; Orthopaedics</v>
      </c>
      <c r="D184" s="84">
        <v>3</v>
      </c>
      <c r="E184" s="21" t="s">
        <v>118</v>
      </c>
      <c r="F184" s="198">
        <v>0</v>
      </c>
      <c r="G184" s="20"/>
      <c r="H184" s="20"/>
      <c r="I184" s="120"/>
      <c r="J184" s="119"/>
      <c r="K184" s="20"/>
      <c r="L184" s="20"/>
      <c r="M184" s="120"/>
      <c r="N184" s="119"/>
      <c r="O184" s="20"/>
      <c r="P184" s="20"/>
      <c r="Q184" s="120"/>
      <c r="R184" s="41"/>
      <c r="S184" s="117"/>
      <c r="T184" s="65"/>
      <c r="U184" s="118"/>
    </row>
    <row r="185" spans="1:21" x14ac:dyDescent="0.2">
      <c r="A185" s="11">
        <f t="shared" si="144"/>
        <v>0</v>
      </c>
      <c r="B185" s="11" t="str">
        <f t="shared" si="145"/>
        <v xml:space="preserve">Trauma &amp; Orthopaedics </v>
      </c>
      <c r="C185" s="402" t="str">
        <f t="shared" si="196"/>
        <v>Trauma &amp; Orthopaedics</v>
      </c>
      <c r="D185" s="88" t="s">
        <v>100</v>
      </c>
      <c r="E185" s="34"/>
      <c r="F185" s="20"/>
      <c r="G185" s="20"/>
      <c r="H185" s="20"/>
      <c r="I185" s="120"/>
      <c r="J185" s="130"/>
      <c r="K185" s="52"/>
      <c r="L185" s="52"/>
      <c r="M185" s="131"/>
      <c r="N185" s="130"/>
      <c r="O185" s="52"/>
      <c r="P185" s="52"/>
      <c r="Q185" s="131"/>
      <c r="R185" s="41"/>
      <c r="S185" s="117"/>
      <c r="T185" s="65"/>
      <c r="U185" s="118"/>
    </row>
    <row r="186" spans="1:21" x14ac:dyDescent="0.2">
      <c r="A186" s="11">
        <f t="shared" si="144"/>
        <v>0</v>
      </c>
      <c r="B186" s="11" t="str">
        <f t="shared" si="145"/>
        <v xml:space="preserve">Trauma &amp; Orthopaedics </v>
      </c>
      <c r="C186" s="402" t="str">
        <f t="shared" si="196"/>
        <v>Trauma &amp; Orthopaedics</v>
      </c>
      <c r="D186" s="84" t="s">
        <v>100</v>
      </c>
      <c r="E186" s="21" t="s">
        <v>36</v>
      </c>
      <c r="F186" s="23"/>
      <c r="G186" s="24"/>
      <c r="H186" s="24"/>
      <c r="I186" s="25"/>
      <c r="J186" s="23"/>
      <c r="K186" s="24"/>
      <c r="L186" s="24"/>
      <c r="M186" s="25"/>
      <c r="N186" s="23"/>
      <c r="O186" s="24"/>
      <c r="P186" s="24"/>
      <c r="Q186" s="25"/>
      <c r="R186" s="41"/>
      <c r="S186" s="71"/>
      <c r="T186" s="72"/>
      <c r="U186" s="100"/>
    </row>
    <row r="187" spans="1:21" x14ac:dyDescent="0.2">
      <c r="A187" s="11">
        <f t="shared" si="144"/>
        <v>0</v>
      </c>
      <c r="B187" s="11" t="str">
        <f t="shared" si="145"/>
        <v>Trauma &amp; Orthopaedics4</v>
      </c>
      <c r="C187" s="402" t="str">
        <f t="shared" si="196"/>
        <v>Trauma &amp; Orthopaedics</v>
      </c>
      <c r="D187" s="86">
        <v>4</v>
      </c>
      <c r="E187" s="44" t="s">
        <v>15</v>
      </c>
      <c r="F187" s="27"/>
      <c r="G187" s="28"/>
      <c r="H187" s="28"/>
      <c r="I187" s="29"/>
      <c r="J187" s="27"/>
      <c r="K187" s="28"/>
      <c r="L187" s="28"/>
      <c r="M187" s="29"/>
      <c r="N187" s="27"/>
      <c r="O187" s="28"/>
      <c r="P187" s="28"/>
      <c r="Q187" s="29"/>
      <c r="R187" s="41"/>
      <c r="S187" s="66">
        <f>SUM(F187:I187)</f>
        <v>0</v>
      </c>
      <c r="T187" s="67">
        <f>SUM(J187:M187)</f>
        <v>0</v>
      </c>
      <c r="U187" s="101">
        <f>SUM(N187:Q187)</f>
        <v>0</v>
      </c>
    </row>
    <row r="188" spans="1:21" x14ac:dyDescent="0.2">
      <c r="A188" s="11">
        <f t="shared" si="144"/>
        <v>0</v>
      </c>
      <c r="B188" s="11" t="str">
        <f t="shared" si="145"/>
        <v>Trauma &amp; Orthopaedics5</v>
      </c>
      <c r="C188" s="402" t="str">
        <f t="shared" si="196"/>
        <v>Trauma &amp; Orthopaedics</v>
      </c>
      <c r="D188" s="154">
        <v>5</v>
      </c>
      <c r="E188" s="161" t="s">
        <v>31</v>
      </c>
      <c r="F188" s="163">
        <f>VLOOKUP(CONCATENATE($C188,$F$8),'1. Performance Plan OP'!$B$13:$U$672,F$9,FALSE)</f>
        <v>0</v>
      </c>
      <c r="G188" s="157">
        <f>VLOOKUP(CONCATENATE($C188,$F$8),'1. Performance Plan OP'!$B$13:$U$672,G$9,FALSE)</f>
        <v>0</v>
      </c>
      <c r="H188" s="157">
        <f>VLOOKUP(CONCATENATE($C188,$F$8),'1. Performance Plan OP'!$B$13:$U$672,H$9,FALSE)</f>
        <v>0</v>
      </c>
      <c r="I188" s="158">
        <f>VLOOKUP(CONCATENATE($C188,$F$8),'1. Performance Plan OP'!$B$13:$U$672,I$9,FALSE)</f>
        <v>0</v>
      </c>
      <c r="J188" s="156">
        <f>VLOOKUP(CONCATENATE($C188,$F$8),'1. Performance Plan OP'!$B$13:$U$672,J$9,FALSE)</f>
        <v>0</v>
      </c>
      <c r="K188" s="157">
        <f>VLOOKUP(CONCATENATE($C188,$F$8),'1. Performance Plan OP'!$B$13:$U$672,K$9,FALSE)</f>
        <v>0</v>
      </c>
      <c r="L188" s="157">
        <f>VLOOKUP(CONCATENATE($C188,$F$8),'1. Performance Plan OP'!$B$13:$U$672,L$9,FALSE)</f>
        <v>0</v>
      </c>
      <c r="M188" s="158">
        <f>VLOOKUP(CONCATENATE($C188,$F$8),'1. Performance Plan OP'!$B$13:$U$672,M$9,FALSE)</f>
        <v>0</v>
      </c>
      <c r="N188" s="156">
        <f>VLOOKUP(CONCATENATE($C188,$F$8),'1. Performance Plan OP'!$B$13:$U$672,N$9,FALSE)</f>
        <v>0</v>
      </c>
      <c r="O188" s="157">
        <f>VLOOKUP(CONCATENATE($C188,$F$8),'1. Performance Plan OP'!$B$13:$U$672,O$9,FALSE)</f>
        <v>0</v>
      </c>
      <c r="P188" s="157">
        <f>VLOOKUP(CONCATENATE($C188,$F$8),'1. Performance Plan OP'!$B$13:$U$672,P$9,FALSE)</f>
        <v>0</v>
      </c>
      <c r="Q188" s="158">
        <f>VLOOKUP(CONCATENATE($C188,$F$8),'1. Performance Plan OP'!$B$13:$U$672,Q$9,FALSE)</f>
        <v>0</v>
      </c>
      <c r="R188" s="79"/>
      <c r="S188" s="156">
        <f>SUM(F188:I188)</f>
        <v>0</v>
      </c>
      <c r="T188" s="157">
        <f>SUM(J188:M188)</f>
        <v>0</v>
      </c>
      <c r="U188" s="160">
        <f>SUM(N188:Q188)</f>
        <v>0</v>
      </c>
    </row>
    <row r="189" spans="1:21" x14ac:dyDescent="0.2">
      <c r="A189" s="11">
        <f t="shared" si="144"/>
        <v>0</v>
      </c>
      <c r="B189" s="11" t="str">
        <f t="shared" si="145"/>
        <v>Trauma &amp; Orthopaedics6</v>
      </c>
      <c r="C189" s="402" t="str">
        <f t="shared" si="196"/>
        <v>Trauma &amp; Orthopaedics</v>
      </c>
      <c r="D189" s="87">
        <v>6</v>
      </c>
      <c r="E189" s="45" t="s">
        <v>14</v>
      </c>
      <c r="F189" s="31"/>
      <c r="G189" s="32"/>
      <c r="H189" s="32"/>
      <c r="I189" s="33"/>
      <c r="J189" s="31"/>
      <c r="K189" s="32"/>
      <c r="L189" s="32"/>
      <c r="M189" s="33"/>
      <c r="N189" s="31"/>
      <c r="O189" s="32"/>
      <c r="P189" s="32"/>
      <c r="Q189" s="33"/>
      <c r="R189" s="41"/>
      <c r="S189" s="58">
        <f t="shared" ref="S189:S190" si="197">SUM(F189:I189)</f>
        <v>0</v>
      </c>
      <c r="T189" s="57">
        <f t="shared" ref="T189:T190" si="198">SUM(J189:M189)</f>
        <v>0</v>
      </c>
      <c r="U189" s="102">
        <f t="shared" ref="U189:U190" si="199">SUM(N189:Q189)</f>
        <v>0</v>
      </c>
    </row>
    <row r="190" spans="1:21" x14ac:dyDescent="0.2">
      <c r="A190" s="11">
        <f t="shared" si="144"/>
        <v>0</v>
      </c>
      <c r="B190" s="11" t="str">
        <f t="shared" si="145"/>
        <v>Trauma &amp; Orthopaedics7</v>
      </c>
      <c r="C190" s="402" t="str">
        <f t="shared" si="196"/>
        <v>Trauma &amp; Orthopaedics</v>
      </c>
      <c r="D190" s="84">
        <v>7</v>
      </c>
      <c r="E190" s="21" t="s">
        <v>18</v>
      </c>
      <c r="F190" s="62">
        <f>SUM(F187:F188)-F189</f>
        <v>0</v>
      </c>
      <c r="G190" s="63">
        <f t="shared" ref="G190" si="200">SUM(G187:G188)-G189</f>
        <v>0</v>
      </c>
      <c r="H190" s="63">
        <f t="shared" ref="H190" si="201">SUM(H187:H188)-H189</f>
        <v>0</v>
      </c>
      <c r="I190" s="64">
        <f t="shared" ref="I190" si="202">SUM(I187:I188)-I189</f>
        <v>0</v>
      </c>
      <c r="J190" s="62">
        <f t="shared" ref="J190" si="203">SUM(J187:J188)-J189</f>
        <v>0</v>
      </c>
      <c r="K190" s="63">
        <f t="shared" ref="K190" si="204">SUM(K187:K188)-K189</f>
        <v>0</v>
      </c>
      <c r="L190" s="63">
        <f t="shared" ref="L190" si="205">SUM(L187:L188)-L189</f>
        <v>0</v>
      </c>
      <c r="M190" s="64">
        <f t="shared" ref="M190" si="206">SUM(M187:M188)-M189</f>
        <v>0</v>
      </c>
      <c r="N190" s="62">
        <f t="shared" ref="N190" si="207">SUM(N187:N188)-N189</f>
        <v>0</v>
      </c>
      <c r="O190" s="63">
        <f t="shared" ref="O190" si="208">SUM(O187:O188)-O189</f>
        <v>0</v>
      </c>
      <c r="P190" s="63">
        <f t="shared" ref="P190" si="209">SUM(P187:P188)-P189</f>
        <v>0</v>
      </c>
      <c r="Q190" s="64">
        <f t="shared" ref="Q190" si="210">SUM(Q187:Q188)-Q189</f>
        <v>0</v>
      </c>
      <c r="R190" s="79"/>
      <c r="S190" s="62">
        <f t="shared" si="197"/>
        <v>0</v>
      </c>
      <c r="T190" s="63">
        <f t="shared" si="198"/>
        <v>0</v>
      </c>
      <c r="U190" s="103">
        <f t="shared" si="199"/>
        <v>0</v>
      </c>
    </row>
    <row r="191" spans="1:21" x14ac:dyDescent="0.2">
      <c r="A191" s="11">
        <f t="shared" si="144"/>
        <v>0</v>
      </c>
      <c r="B191" s="11" t="str">
        <f t="shared" si="145"/>
        <v xml:space="preserve">Trauma &amp; Orthopaedics </v>
      </c>
      <c r="C191" s="402" t="str">
        <f t="shared" si="196"/>
        <v>Trauma &amp; Orthopaedics</v>
      </c>
      <c r="D191" s="88" t="s">
        <v>100</v>
      </c>
      <c r="E191" s="34"/>
      <c r="F191" s="35"/>
      <c r="G191" s="36"/>
      <c r="H191" s="36"/>
      <c r="I191" s="37"/>
      <c r="J191" s="38"/>
      <c r="K191" s="39"/>
      <c r="L191" s="39"/>
      <c r="M191" s="40"/>
      <c r="N191" s="38"/>
      <c r="O191" s="39"/>
      <c r="P191" s="39"/>
      <c r="Q191" s="40"/>
      <c r="R191" s="41"/>
      <c r="S191" s="77"/>
      <c r="T191" s="56"/>
      <c r="U191" s="104"/>
    </row>
    <row r="192" spans="1:21" x14ac:dyDescent="0.2">
      <c r="A192" s="11">
        <f t="shared" si="144"/>
        <v>0</v>
      </c>
      <c r="B192" s="11" t="str">
        <f t="shared" si="145"/>
        <v xml:space="preserve">Trauma &amp; Orthopaedics </v>
      </c>
      <c r="C192" s="402" t="str">
        <f t="shared" si="196"/>
        <v>Trauma &amp; Orthopaedics</v>
      </c>
      <c r="D192" s="84" t="s">
        <v>100</v>
      </c>
      <c r="E192" s="21" t="s">
        <v>32</v>
      </c>
      <c r="F192" s="23"/>
      <c r="G192" s="24"/>
      <c r="H192" s="24"/>
      <c r="I192" s="25"/>
      <c r="J192" s="23"/>
      <c r="K192" s="24"/>
      <c r="L192" s="24"/>
      <c r="M192" s="25"/>
      <c r="N192" s="23"/>
      <c r="O192" s="24"/>
      <c r="P192" s="24"/>
      <c r="Q192" s="25"/>
      <c r="R192" s="41"/>
      <c r="S192" s="71"/>
      <c r="T192" s="72"/>
      <c r="U192" s="100"/>
    </row>
    <row r="193" spans="1:21" x14ac:dyDescent="0.2">
      <c r="A193" s="11">
        <f t="shared" si="144"/>
        <v>0</v>
      </c>
      <c r="B193" s="11" t="str">
        <f t="shared" si="145"/>
        <v>Trauma &amp; Orthopaedics8</v>
      </c>
      <c r="C193" s="402" t="str">
        <f t="shared" si="196"/>
        <v>Trauma &amp; Orthopaedics</v>
      </c>
      <c r="D193" s="86">
        <v>8</v>
      </c>
      <c r="E193" s="44" t="s">
        <v>49</v>
      </c>
      <c r="F193" s="27"/>
      <c r="G193" s="28"/>
      <c r="H193" s="28"/>
      <c r="I193" s="29"/>
      <c r="J193" s="27"/>
      <c r="K193" s="28"/>
      <c r="L193" s="28"/>
      <c r="M193" s="29"/>
      <c r="N193" s="27"/>
      <c r="O193" s="28"/>
      <c r="P193" s="28"/>
      <c r="Q193" s="29"/>
      <c r="R193" s="39"/>
      <c r="S193" s="55">
        <f>SUM(F193:I193)</f>
        <v>0</v>
      </c>
      <c r="T193" s="54">
        <f>SUM(J193:M193)</f>
        <v>0</v>
      </c>
      <c r="U193" s="105">
        <f>SUM(N193:Q193)</f>
        <v>0</v>
      </c>
    </row>
    <row r="194" spans="1:21" x14ac:dyDescent="0.2">
      <c r="A194" s="11">
        <f t="shared" si="144"/>
        <v>0</v>
      </c>
      <c r="B194" s="11" t="str">
        <f t="shared" si="145"/>
        <v>Trauma &amp; Orthopaedics9</v>
      </c>
      <c r="C194" s="402" t="str">
        <f t="shared" si="196"/>
        <v>Trauma &amp; Orthopaedics</v>
      </c>
      <c r="D194" s="86">
        <v>9</v>
      </c>
      <c r="E194" s="45" t="s">
        <v>56</v>
      </c>
      <c r="F194" s="31"/>
      <c r="G194" s="32"/>
      <c r="H194" s="32"/>
      <c r="I194" s="33"/>
      <c r="J194" s="31"/>
      <c r="K194" s="32"/>
      <c r="L194" s="32"/>
      <c r="M194" s="33"/>
      <c r="N194" s="31"/>
      <c r="O194" s="32"/>
      <c r="P194" s="32"/>
      <c r="Q194" s="33"/>
      <c r="R194" s="39"/>
      <c r="S194" s="58">
        <f t="shared" ref="S194:S195" si="211">SUM(F194:I194)</f>
        <v>0</v>
      </c>
      <c r="T194" s="57">
        <f t="shared" ref="T194:T195" si="212">SUM(J194:M194)</f>
        <v>0</v>
      </c>
      <c r="U194" s="102">
        <f t="shared" ref="U194:U195" si="213">SUM(N194:Q194)</f>
        <v>0</v>
      </c>
    </row>
    <row r="195" spans="1:21" x14ac:dyDescent="0.2">
      <c r="A195" s="11">
        <f t="shared" si="144"/>
        <v>0</v>
      </c>
      <c r="B195" s="11" t="str">
        <f t="shared" si="145"/>
        <v>Trauma &amp; Orthopaedics10</v>
      </c>
      <c r="C195" s="402" t="str">
        <f t="shared" si="196"/>
        <v>Trauma &amp; Orthopaedics</v>
      </c>
      <c r="D195" s="84">
        <v>10</v>
      </c>
      <c r="E195" s="21" t="s">
        <v>35</v>
      </c>
      <c r="F195" s="62">
        <f t="shared" ref="F195:Q195" si="214">SUM(F193:F194)</f>
        <v>0</v>
      </c>
      <c r="G195" s="63">
        <f t="shared" si="214"/>
        <v>0</v>
      </c>
      <c r="H195" s="63">
        <f t="shared" si="214"/>
        <v>0</v>
      </c>
      <c r="I195" s="64">
        <f t="shared" si="214"/>
        <v>0</v>
      </c>
      <c r="J195" s="62">
        <f t="shared" si="214"/>
        <v>0</v>
      </c>
      <c r="K195" s="63">
        <f t="shared" si="214"/>
        <v>0</v>
      </c>
      <c r="L195" s="63">
        <f t="shared" si="214"/>
        <v>0</v>
      </c>
      <c r="M195" s="64">
        <f t="shared" si="214"/>
        <v>0</v>
      </c>
      <c r="N195" s="62">
        <f t="shared" si="214"/>
        <v>0</v>
      </c>
      <c r="O195" s="63">
        <f t="shared" si="214"/>
        <v>0</v>
      </c>
      <c r="P195" s="63">
        <f t="shared" si="214"/>
        <v>0</v>
      </c>
      <c r="Q195" s="64">
        <f t="shared" si="214"/>
        <v>0</v>
      </c>
      <c r="R195" s="79"/>
      <c r="S195" s="62">
        <f t="shared" si="211"/>
        <v>0</v>
      </c>
      <c r="T195" s="63">
        <f t="shared" si="212"/>
        <v>0</v>
      </c>
      <c r="U195" s="103">
        <f t="shared" si="213"/>
        <v>0</v>
      </c>
    </row>
    <row r="196" spans="1:21" x14ac:dyDescent="0.2">
      <c r="A196" s="11">
        <f t="shared" si="144"/>
        <v>0</v>
      </c>
      <c r="B196" s="11" t="str">
        <f t="shared" si="145"/>
        <v xml:space="preserve">Trauma &amp; Orthopaedics </v>
      </c>
      <c r="C196" s="402" t="str">
        <f t="shared" si="196"/>
        <v>Trauma &amp; Orthopaedics</v>
      </c>
      <c r="D196" s="89" t="s">
        <v>100</v>
      </c>
      <c r="E196" s="43"/>
      <c r="F196" s="38"/>
      <c r="G196" s="39"/>
      <c r="H196" s="39"/>
      <c r="I196" s="40"/>
      <c r="J196" s="38"/>
      <c r="K196" s="39"/>
      <c r="L196" s="39"/>
      <c r="M196" s="40"/>
      <c r="N196" s="38"/>
      <c r="O196" s="39"/>
      <c r="P196" s="39"/>
      <c r="Q196" s="40"/>
      <c r="R196" s="39"/>
      <c r="S196" s="77"/>
      <c r="T196" s="56"/>
      <c r="U196" s="104"/>
    </row>
    <row r="197" spans="1:21" x14ac:dyDescent="0.2">
      <c r="A197" s="11">
        <f t="shared" si="144"/>
        <v>0</v>
      </c>
      <c r="B197" s="11" t="str">
        <f t="shared" si="145"/>
        <v xml:space="preserve">Trauma &amp; Orthopaedics </v>
      </c>
      <c r="C197" s="402" t="str">
        <f t="shared" si="196"/>
        <v>Trauma &amp; Orthopaedics</v>
      </c>
      <c r="D197" s="84" t="s">
        <v>100</v>
      </c>
      <c r="E197" s="21" t="s">
        <v>27</v>
      </c>
      <c r="F197" s="23"/>
      <c r="G197" s="24"/>
      <c r="H197" s="24"/>
      <c r="I197" s="25"/>
      <c r="J197" s="23"/>
      <c r="K197" s="24"/>
      <c r="L197" s="24"/>
      <c r="M197" s="25"/>
      <c r="N197" s="23"/>
      <c r="O197" s="24"/>
      <c r="P197" s="24"/>
      <c r="Q197" s="25"/>
      <c r="R197" s="39"/>
      <c r="S197" s="71"/>
      <c r="T197" s="72"/>
      <c r="U197" s="100"/>
    </row>
    <row r="198" spans="1:21" x14ac:dyDescent="0.2">
      <c r="A198" s="11">
        <f t="shared" si="144"/>
        <v>0</v>
      </c>
      <c r="B198" s="11" t="str">
        <f t="shared" si="145"/>
        <v>Trauma &amp; Orthopaedics11</v>
      </c>
      <c r="C198" s="402" t="str">
        <f t="shared" si="196"/>
        <v>Trauma &amp; Orthopaedics</v>
      </c>
      <c r="D198" s="154">
        <v>11</v>
      </c>
      <c r="E198" s="155" t="s">
        <v>133</v>
      </c>
      <c r="F198" s="156">
        <f>F190-F193</f>
        <v>0</v>
      </c>
      <c r="G198" s="157">
        <f t="shared" ref="G198:Q198" si="215">G190-G193</f>
        <v>0</v>
      </c>
      <c r="H198" s="157">
        <f t="shared" si="215"/>
        <v>0</v>
      </c>
      <c r="I198" s="158">
        <f t="shared" si="215"/>
        <v>0</v>
      </c>
      <c r="J198" s="156">
        <f t="shared" si="215"/>
        <v>0</v>
      </c>
      <c r="K198" s="157">
        <f t="shared" si="215"/>
        <v>0</v>
      </c>
      <c r="L198" s="157">
        <f t="shared" si="215"/>
        <v>0</v>
      </c>
      <c r="M198" s="158">
        <f t="shared" si="215"/>
        <v>0</v>
      </c>
      <c r="N198" s="156">
        <f t="shared" si="215"/>
        <v>0</v>
      </c>
      <c r="O198" s="157">
        <f t="shared" si="215"/>
        <v>0</v>
      </c>
      <c r="P198" s="157">
        <f t="shared" si="215"/>
        <v>0</v>
      </c>
      <c r="Q198" s="158">
        <f t="shared" si="215"/>
        <v>0</v>
      </c>
      <c r="R198" s="56"/>
      <c r="S198" s="158">
        <f t="shared" ref="S198:U198" si="216">S190-S193</f>
        <v>0</v>
      </c>
      <c r="T198" s="157">
        <f t="shared" si="216"/>
        <v>0</v>
      </c>
      <c r="U198" s="160">
        <f t="shared" si="216"/>
        <v>0</v>
      </c>
    </row>
    <row r="199" spans="1:21" x14ac:dyDescent="0.2">
      <c r="A199" s="11">
        <f t="shared" si="144"/>
        <v>0</v>
      </c>
      <c r="B199" s="11" t="str">
        <f t="shared" si="145"/>
        <v>Trauma &amp; Orthopaedics12</v>
      </c>
      <c r="C199" s="402" t="str">
        <f t="shared" si="196"/>
        <v>Trauma &amp; Orthopaedics</v>
      </c>
      <c r="D199" s="154">
        <v>12</v>
      </c>
      <c r="E199" s="155" t="s">
        <v>134</v>
      </c>
      <c r="F199" s="162">
        <f t="shared" ref="F199:U199" si="217">F190-F195</f>
        <v>0</v>
      </c>
      <c r="G199" s="163">
        <f t="shared" si="217"/>
        <v>0</v>
      </c>
      <c r="H199" s="163">
        <f t="shared" si="217"/>
        <v>0</v>
      </c>
      <c r="I199" s="164">
        <f t="shared" si="217"/>
        <v>0</v>
      </c>
      <c r="J199" s="162">
        <f t="shared" si="217"/>
        <v>0</v>
      </c>
      <c r="K199" s="163">
        <f t="shared" si="217"/>
        <v>0</v>
      </c>
      <c r="L199" s="163">
        <f t="shared" si="217"/>
        <v>0</v>
      </c>
      <c r="M199" s="164">
        <f t="shared" si="217"/>
        <v>0</v>
      </c>
      <c r="N199" s="162">
        <f t="shared" si="217"/>
        <v>0</v>
      </c>
      <c r="O199" s="163">
        <f t="shared" si="217"/>
        <v>0</v>
      </c>
      <c r="P199" s="163">
        <f t="shared" si="217"/>
        <v>0</v>
      </c>
      <c r="Q199" s="164">
        <f t="shared" si="217"/>
        <v>0</v>
      </c>
      <c r="R199" s="56">
        <f t="shared" si="217"/>
        <v>0</v>
      </c>
      <c r="S199" s="162">
        <f t="shared" si="217"/>
        <v>0</v>
      </c>
      <c r="T199" s="163">
        <f t="shared" si="217"/>
        <v>0</v>
      </c>
      <c r="U199" s="165">
        <f t="shared" si="217"/>
        <v>0</v>
      </c>
    </row>
    <row r="200" spans="1:21" x14ac:dyDescent="0.2">
      <c r="A200" s="11">
        <f t="shared" si="144"/>
        <v>0</v>
      </c>
      <c r="B200" s="11" t="str">
        <f t="shared" si="145"/>
        <v>Trauma &amp; Orthopaedics13</v>
      </c>
      <c r="C200" s="402" t="str">
        <f t="shared" si="196"/>
        <v>Trauma &amp; Orthopaedics</v>
      </c>
      <c r="D200" s="154">
        <v>13</v>
      </c>
      <c r="E200" s="161" t="s">
        <v>30</v>
      </c>
      <c r="F200" s="173">
        <f>F184+F199</f>
        <v>0</v>
      </c>
      <c r="G200" s="167">
        <f>F200+G199</f>
        <v>0</v>
      </c>
      <c r="H200" s="167">
        <f t="shared" ref="H200:Q200" si="218">G200+H199</f>
        <v>0</v>
      </c>
      <c r="I200" s="169">
        <f t="shared" si="218"/>
        <v>0</v>
      </c>
      <c r="J200" s="166">
        <f t="shared" si="218"/>
        <v>0</v>
      </c>
      <c r="K200" s="167">
        <f t="shared" si="218"/>
        <v>0</v>
      </c>
      <c r="L200" s="167">
        <f t="shared" si="218"/>
        <v>0</v>
      </c>
      <c r="M200" s="169">
        <f t="shared" si="218"/>
        <v>0</v>
      </c>
      <c r="N200" s="166">
        <f t="shared" si="218"/>
        <v>0</v>
      </c>
      <c r="O200" s="167">
        <f t="shared" si="218"/>
        <v>0</v>
      </c>
      <c r="P200" s="167">
        <f t="shared" si="218"/>
        <v>0</v>
      </c>
      <c r="Q200" s="169">
        <f t="shared" si="218"/>
        <v>0</v>
      </c>
      <c r="R200" s="56"/>
      <c r="S200" s="166">
        <f>I200</f>
        <v>0</v>
      </c>
      <c r="T200" s="167">
        <f>M200</f>
        <v>0</v>
      </c>
      <c r="U200" s="168">
        <f>Q200</f>
        <v>0</v>
      </c>
    </row>
    <row r="201" spans="1:21" x14ac:dyDescent="0.2">
      <c r="A201" s="11">
        <f t="shared" si="144"/>
        <v>0</v>
      </c>
      <c r="B201" s="11" t="str">
        <f t="shared" si="145"/>
        <v>Trauma &amp; Orthopaedics14</v>
      </c>
      <c r="C201" s="402" t="str">
        <f t="shared" si="196"/>
        <v>Trauma &amp; Orthopaedics</v>
      </c>
      <c r="D201" s="154">
        <v>14</v>
      </c>
      <c r="E201" s="155" t="s">
        <v>28</v>
      </c>
      <c r="F201" s="166" t="e">
        <f>F200/(F195/13)</f>
        <v>#DIV/0!</v>
      </c>
      <c r="G201" s="167" t="e">
        <f t="shared" ref="G201:Q201" si="219">G200/(G195/13)</f>
        <v>#DIV/0!</v>
      </c>
      <c r="H201" s="167" t="e">
        <f t="shared" si="219"/>
        <v>#DIV/0!</v>
      </c>
      <c r="I201" s="169" t="e">
        <f t="shared" si="219"/>
        <v>#DIV/0!</v>
      </c>
      <c r="J201" s="166" t="e">
        <f t="shared" si="219"/>
        <v>#DIV/0!</v>
      </c>
      <c r="K201" s="167" t="e">
        <f t="shared" si="219"/>
        <v>#DIV/0!</v>
      </c>
      <c r="L201" s="167" t="e">
        <f t="shared" si="219"/>
        <v>#DIV/0!</v>
      </c>
      <c r="M201" s="169" t="e">
        <f t="shared" si="219"/>
        <v>#DIV/0!</v>
      </c>
      <c r="N201" s="166" t="e">
        <f t="shared" si="219"/>
        <v>#DIV/0!</v>
      </c>
      <c r="O201" s="167" t="e">
        <f t="shared" si="219"/>
        <v>#DIV/0!</v>
      </c>
      <c r="P201" s="167" t="e">
        <f t="shared" si="219"/>
        <v>#DIV/0!</v>
      </c>
      <c r="Q201" s="169" t="e">
        <f t="shared" si="219"/>
        <v>#DIV/0!</v>
      </c>
      <c r="R201" s="56"/>
      <c r="S201" s="166" t="e">
        <f t="shared" ref="S201" si="220">I201</f>
        <v>#DIV/0!</v>
      </c>
      <c r="T201" s="167" t="e">
        <f t="shared" ref="T201" si="221">M201</f>
        <v>#DIV/0!</v>
      </c>
      <c r="U201" s="168" t="e">
        <f t="shared" ref="U201" si="222">Q201</f>
        <v>#DIV/0!</v>
      </c>
    </row>
    <row r="202" spans="1:21" x14ac:dyDescent="0.2">
      <c r="A202" s="11">
        <f t="shared" si="144"/>
        <v>0</v>
      </c>
      <c r="B202" s="11" t="str">
        <f t="shared" si="145"/>
        <v>Trauma &amp; Orthopaedics15</v>
      </c>
      <c r="C202" s="402" t="str">
        <f t="shared" si="196"/>
        <v>Trauma &amp; Orthopaedics</v>
      </c>
      <c r="D202" s="86">
        <v>15</v>
      </c>
      <c r="E202" s="45" t="s">
        <v>33</v>
      </c>
      <c r="F202" s="48"/>
      <c r="G202" s="46"/>
      <c r="H202" s="46"/>
      <c r="I202" s="47"/>
      <c r="J202" s="48"/>
      <c r="K202" s="46"/>
      <c r="L202" s="46"/>
      <c r="M202" s="47"/>
      <c r="N202" s="48"/>
      <c r="O202" s="46"/>
      <c r="P202" s="46"/>
      <c r="Q202" s="47"/>
      <c r="R202" s="39"/>
      <c r="S202" s="61">
        <f>I202</f>
        <v>0</v>
      </c>
      <c r="T202" s="59">
        <f>M202</f>
        <v>0</v>
      </c>
      <c r="U202" s="106">
        <f>Q202</f>
        <v>0</v>
      </c>
    </row>
    <row r="203" spans="1:21" x14ac:dyDescent="0.2">
      <c r="A203" s="11">
        <f t="shared" si="144"/>
        <v>0</v>
      </c>
      <c r="B203" s="11" t="str">
        <f t="shared" si="145"/>
        <v>Trauma &amp; Orthopaedics16</v>
      </c>
      <c r="C203" s="402" t="str">
        <f t="shared" si="196"/>
        <v>Trauma &amp; Orthopaedics</v>
      </c>
      <c r="D203" s="154">
        <v>16</v>
      </c>
      <c r="E203" s="155" t="s">
        <v>275</v>
      </c>
      <c r="F203" s="166" t="e">
        <f>VLOOKUP(CONCATENATE($A203,$C203),'[1]TTG Board spclty milstns MNTH'!$D$2:$AJ$386,F$7,FALSE)</f>
        <v>#N/A</v>
      </c>
      <c r="G203" s="167" t="e">
        <f>VLOOKUP(CONCATENATE($A203,$C203),'[1]TTG Board spclty milstns MNTH'!$D$2:$AJ$386,G$7,FALSE)</f>
        <v>#N/A</v>
      </c>
      <c r="H203" s="167" t="e">
        <f>VLOOKUP(CONCATENATE($A203,$C203),'[1]TTG Board spclty milstns MNTH'!$D$2:$AJ$386,H$7,FALSE)</f>
        <v>#N/A</v>
      </c>
      <c r="I203" s="169" t="e">
        <f>VLOOKUP(CONCATENATE($A203,$C203),'[1]TTG Board spclty milstns MNTH'!$D$2:$AJ$386,I$7,FALSE)</f>
        <v>#N/A</v>
      </c>
      <c r="J203" s="166" t="e">
        <f>VLOOKUP(CONCATENATE($A203,$C203),'[1]TTG Board spclty milstns MNTH'!$D$2:$AJ$386,J$7,FALSE)</f>
        <v>#N/A</v>
      </c>
      <c r="K203" s="167" t="e">
        <f>VLOOKUP(CONCATENATE($A203,$C203),'[1]TTG Board spclty milstns MNTH'!$D$2:$AJ$386,K$7,FALSE)</f>
        <v>#N/A</v>
      </c>
      <c r="L203" s="167" t="e">
        <f>VLOOKUP(CONCATENATE($A203,$C203),'[1]TTG Board spclty milstns MNTH'!$D$2:$AJ$386,L$7,FALSE)</f>
        <v>#N/A</v>
      </c>
      <c r="M203" s="169" t="e">
        <f>VLOOKUP(CONCATENATE($A203,$C203),'[1]TTG Board spclty milstns MNTH'!$D$2:$AJ$386,M$7,FALSE)</f>
        <v>#N/A</v>
      </c>
      <c r="N203" s="409" t="s">
        <v>16</v>
      </c>
      <c r="O203" s="410" t="s">
        <v>16</v>
      </c>
      <c r="P203" s="410" t="s">
        <v>16</v>
      </c>
      <c r="Q203" s="411" t="s">
        <v>16</v>
      </c>
      <c r="R203" s="39"/>
      <c r="S203" s="166" t="e">
        <f>I203</f>
        <v>#N/A</v>
      </c>
      <c r="T203" s="167" t="e">
        <f>M203</f>
        <v>#N/A</v>
      </c>
      <c r="U203" s="168" t="str">
        <f>Q203</f>
        <v>-</v>
      </c>
    </row>
    <row r="204" spans="1:21" ht="13.5" thickBot="1" x14ac:dyDescent="0.25">
      <c r="A204" s="11">
        <f t="shared" si="144"/>
        <v>0</v>
      </c>
      <c r="B204" s="11" t="str">
        <f t="shared" si="145"/>
        <v>Trauma &amp; Orthopaedics17</v>
      </c>
      <c r="C204" s="402" t="str">
        <f t="shared" si="196"/>
        <v>Trauma &amp; Orthopaedics</v>
      </c>
      <c r="D204" s="86">
        <v>17</v>
      </c>
      <c r="E204" s="44" t="s">
        <v>34</v>
      </c>
      <c r="F204" s="48"/>
      <c r="G204" s="46"/>
      <c r="H204" s="46"/>
      <c r="I204" s="47"/>
      <c r="J204" s="48"/>
      <c r="K204" s="46"/>
      <c r="L204" s="46"/>
      <c r="M204" s="47"/>
      <c r="N204" s="48"/>
      <c r="O204" s="46"/>
      <c r="P204" s="46"/>
      <c r="Q204" s="47"/>
      <c r="R204" s="39"/>
      <c r="S204" s="61">
        <f>I204</f>
        <v>0</v>
      </c>
      <c r="T204" s="59">
        <f>M204</f>
        <v>0</v>
      </c>
      <c r="U204" s="106">
        <f>Q204</f>
        <v>0</v>
      </c>
    </row>
    <row r="205" spans="1:21" ht="18.75" thickBot="1" x14ac:dyDescent="0.3">
      <c r="A205" s="11">
        <f t="shared" si="144"/>
        <v>0</v>
      </c>
      <c r="B205" s="11" t="str">
        <f t="shared" si="145"/>
        <v>UrologyUrology</v>
      </c>
      <c r="C205" s="416" t="str">
        <f>D205</f>
        <v>Urology</v>
      </c>
      <c r="D205" s="417" t="s">
        <v>48</v>
      </c>
      <c r="E205" s="80"/>
      <c r="F205" s="127"/>
      <c r="G205" s="81"/>
      <c r="H205" s="81"/>
      <c r="I205" s="81"/>
      <c r="J205" s="81"/>
      <c r="K205" s="81"/>
      <c r="L205" s="81"/>
      <c r="M205" s="81"/>
      <c r="N205" s="69"/>
      <c r="O205" s="69"/>
      <c r="P205" s="69"/>
      <c r="Q205" s="69"/>
      <c r="R205" s="69"/>
      <c r="S205" s="134"/>
      <c r="T205" s="134"/>
      <c r="U205" s="135"/>
    </row>
    <row r="206" spans="1:21" x14ac:dyDescent="0.2">
      <c r="A206" s="11">
        <f t="shared" ref="A206:A269" si="223">$E$5</f>
        <v>0</v>
      </c>
      <c r="B206" s="11" t="str">
        <f t="shared" ref="B206:B269" si="224">CONCATENATE(C206,D206)</f>
        <v>Urology1</v>
      </c>
      <c r="C206" s="402" t="str">
        <f>C205</f>
        <v>Urology</v>
      </c>
      <c r="D206" s="84">
        <v>1</v>
      </c>
      <c r="E206" s="21" t="s">
        <v>55</v>
      </c>
      <c r="F206" s="198">
        <v>0</v>
      </c>
      <c r="G206" s="20"/>
      <c r="H206" s="20"/>
      <c r="I206" s="120"/>
      <c r="J206" s="128"/>
      <c r="K206" s="13"/>
      <c r="L206" s="13"/>
      <c r="M206" s="129"/>
      <c r="N206" s="128"/>
      <c r="O206" s="13"/>
      <c r="P206" s="13"/>
      <c r="Q206" s="129"/>
      <c r="R206" s="41"/>
      <c r="S206" s="117"/>
      <c r="T206" s="65"/>
      <c r="U206" s="118"/>
    </row>
    <row r="207" spans="1:21" x14ac:dyDescent="0.2">
      <c r="A207" s="11">
        <f t="shared" si="223"/>
        <v>0</v>
      </c>
      <c r="B207" s="11" t="str">
        <f t="shared" si="224"/>
        <v>Urology2</v>
      </c>
      <c r="C207" s="402" t="str">
        <f t="shared" ref="C207:C228" si="225">C206</f>
        <v>Urology</v>
      </c>
      <c r="D207" s="84">
        <v>2</v>
      </c>
      <c r="E207" s="21" t="s">
        <v>117</v>
      </c>
      <c r="F207" s="198">
        <v>0</v>
      </c>
      <c r="G207" s="20"/>
      <c r="H207" s="20"/>
      <c r="I207" s="120"/>
      <c r="J207" s="119"/>
      <c r="K207" s="20"/>
      <c r="L207" s="20"/>
      <c r="M207" s="120"/>
      <c r="N207" s="119"/>
      <c r="O207" s="20"/>
      <c r="P207" s="20"/>
      <c r="Q207" s="120"/>
      <c r="R207" s="41"/>
      <c r="S207" s="117"/>
      <c r="T207" s="65"/>
      <c r="U207" s="118"/>
    </row>
    <row r="208" spans="1:21" x14ac:dyDescent="0.2">
      <c r="A208" s="11">
        <f t="shared" si="223"/>
        <v>0</v>
      </c>
      <c r="B208" s="11" t="str">
        <f t="shared" si="224"/>
        <v>Urology3</v>
      </c>
      <c r="C208" s="402" t="str">
        <f t="shared" si="225"/>
        <v>Urology</v>
      </c>
      <c r="D208" s="84">
        <v>3</v>
      </c>
      <c r="E208" s="21" t="s">
        <v>118</v>
      </c>
      <c r="F208" s="198">
        <v>0</v>
      </c>
      <c r="G208" s="20"/>
      <c r="H208" s="20"/>
      <c r="I208" s="120"/>
      <c r="J208" s="119"/>
      <c r="K208" s="20"/>
      <c r="L208" s="20"/>
      <c r="M208" s="120"/>
      <c r="N208" s="119"/>
      <c r="O208" s="20"/>
      <c r="P208" s="20"/>
      <c r="Q208" s="120"/>
      <c r="R208" s="41"/>
      <c r="S208" s="117"/>
      <c r="T208" s="65"/>
      <c r="U208" s="118"/>
    </row>
    <row r="209" spans="1:21" x14ac:dyDescent="0.2">
      <c r="A209" s="11">
        <f t="shared" si="223"/>
        <v>0</v>
      </c>
      <c r="B209" s="11" t="str">
        <f t="shared" si="224"/>
        <v xml:space="preserve">Urology </v>
      </c>
      <c r="C209" s="402" t="str">
        <f t="shared" si="225"/>
        <v>Urology</v>
      </c>
      <c r="D209" s="88" t="s">
        <v>100</v>
      </c>
      <c r="E209" s="34"/>
      <c r="F209" s="20"/>
      <c r="G209" s="20"/>
      <c r="H209" s="20"/>
      <c r="I209" s="120"/>
      <c r="J209" s="130"/>
      <c r="K209" s="52"/>
      <c r="L209" s="52"/>
      <c r="M209" s="131"/>
      <c r="N209" s="130"/>
      <c r="O209" s="52"/>
      <c r="P209" s="52"/>
      <c r="Q209" s="131"/>
      <c r="R209" s="41"/>
      <c r="S209" s="117"/>
      <c r="T209" s="65"/>
      <c r="U209" s="118"/>
    </row>
    <row r="210" spans="1:21" x14ac:dyDescent="0.2">
      <c r="A210" s="11">
        <f t="shared" si="223"/>
        <v>0</v>
      </c>
      <c r="B210" s="11" t="str">
        <f t="shared" si="224"/>
        <v xml:space="preserve">Urology </v>
      </c>
      <c r="C210" s="402" t="str">
        <f t="shared" si="225"/>
        <v>Urology</v>
      </c>
      <c r="D210" s="84" t="s">
        <v>100</v>
      </c>
      <c r="E210" s="21" t="s">
        <v>36</v>
      </c>
      <c r="F210" s="23"/>
      <c r="G210" s="24"/>
      <c r="H210" s="24"/>
      <c r="I210" s="25"/>
      <c r="J210" s="23"/>
      <c r="K210" s="24"/>
      <c r="L210" s="24"/>
      <c r="M210" s="25"/>
      <c r="N210" s="23"/>
      <c r="O210" s="24"/>
      <c r="P210" s="24"/>
      <c r="Q210" s="25"/>
      <c r="R210" s="41"/>
      <c r="S210" s="71"/>
      <c r="T210" s="72"/>
      <c r="U210" s="100"/>
    </row>
    <row r="211" spans="1:21" x14ac:dyDescent="0.2">
      <c r="A211" s="11">
        <f t="shared" si="223"/>
        <v>0</v>
      </c>
      <c r="B211" s="11" t="str">
        <f t="shared" si="224"/>
        <v>Urology4</v>
      </c>
      <c r="C211" s="402" t="str">
        <f t="shared" si="225"/>
        <v>Urology</v>
      </c>
      <c r="D211" s="86">
        <v>4</v>
      </c>
      <c r="E211" s="44" t="s">
        <v>15</v>
      </c>
      <c r="F211" s="27"/>
      <c r="G211" s="28"/>
      <c r="H211" s="28"/>
      <c r="I211" s="29"/>
      <c r="J211" s="27"/>
      <c r="K211" s="28"/>
      <c r="L211" s="28"/>
      <c r="M211" s="29"/>
      <c r="N211" s="27"/>
      <c r="O211" s="28"/>
      <c r="P211" s="28"/>
      <c r="Q211" s="29"/>
      <c r="R211" s="41"/>
      <c r="S211" s="181">
        <f>SUM(F211:I211)</f>
        <v>0</v>
      </c>
      <c r="T211" s="182">
        <f>SUM(J211:M211)</f>
        <v>0</v>
      </c>
      <c r="U211" s="183">
        <f>SUM(N211:Q211)</f>
        <v>0</v>
      </c>
    </row>
    <row r="212" spans="1:21" x14ac:dyDescent="0.2">
      <c r="A212" s="11">
        <f t="shared" si="223"/>
        <v>0</v>
      </c>
      <c r="B212" s="11" t="str">
        <f t="shared" si="224"/>
        <v>Urology5</v>
      </c>
      <c r="C212" s="402" t="str">
        <f t="shared" si="225"/>
        <v>Urology</v>
      </c>
      <c r="D212" s="154">
        <v>5</v>
      </c>
      <c r="E212" s="161" t="s">
        <v>31</v>
      </c>
      <c r="F212" s="163">
        <f>VLOOKUP(CONCATENATE($C212,$F$8),'1. Performance Plan OP'!$B$13:$U$672,F$9,FALSE)</f>
        <v>0</v>
      </c>
      <c r="G212" s="157">
        <f>VLOOKUP(CONCATENATE($C212,$F$8),'1. Performance Plan OP'!$B$13:$U$672,G$9,FALSE)</f>
        <v>0</v>
      </c>
      <c r="H212" s="157">
        <f>VLOOKUP(CONCATENATE($C212,$F$8),'1. Performance Plan OP'!$B$13:$U$672,H$9,FALSE)</f>
        <v>0</v>
      </c>
      <c r="I212" s="158">
        <f>VLOOKUP(CONCATENATE($C212,$F$8),'1. Performance Plan OP'!$B$13:$U$672,I$9,FALSE)</f>
        <v>0</v>
      </c>
      <c r="J212" s="156">
        <f>VLOOKUP(CONCATENATE($C212,$F$8),'1. Performance Plan OP'!$B$13:$U$672,J$9,FALSE)</f>
        <v>0</v>
      </c>
      <c r="K212" s="157">
        <f>VLOOKUP(CONCATENATE($C212,$F$8),'1. Performance Plan OP'!$B$13:$U$672,K$9,FALSE)</f>
        <v>0</v>
      </c>
      <c r="L212" s="157">
        <f>VLOOKUP(CONCATENATE($C212,$F$8),'1. Performance Plan OP'!$B$13:$U$672,L$9,FALSE)</f>
        <v>0</v>
      </c>
      <c r="M212" s="158">
        <f>VLOOKUP(CONCATENATE($C212,$F$8),'1. Performance Plan OP'!$B$13:$U$672,M$9,FALSE)</f>
        <v>0</v>
      </c>
      <c r="N212" s="156">
        <f>VLOOKUP(CONCATENATE($C212,$F$8),'1. Performance Plan OP'!$B$13:$U$672,N$9,FALSE)</f>
        <v>0</v>
      </c>
      <c r="O212" s="157">
        <f>VLOOKUP(CONCATENATE($C212,$F$8),'1. Performance Plan OP'!$B$13:$U$672,O$9,FALSE)</f>
        <v>0</v>
      </c>
      <c r="P212" s="157">
        <f>VLOOKUP(CONCATENATE($C212,$F$8),'1. Performance Plan OP'!$B$13:$U$672,P$9,FALSE)</f>
        <v>0</v>
      </c>
      <c r="Q212" s="158">
        <f>VLOOKUP(CONCATENATE($C212,$F$8),'1. Performance Plan OP'!$B$13:$U$672,Q$9,FALSE)</f>
        <v>0</v>
      </c>
      <c r="R212" s="79"/>
      <c r="S212" s="156">
        <f>SUM(F212:I212)</f>
        <v>0</v>
      </c>
      <c r="T212" s="157">
        <f>SUM(J212:M212)</f>
        <v>0</v>
      </c>
      <c r="U212" s="160">
        <f>SUM(N212:Q212)</f>
        <v>0</v>
      </c>
    </row>
    <row r="213" spans="1:21" x14ac:dyDescent="0.2">
      <c r="A213" s="11">
        <f t="shared" si="223"/>
        <v>0</v>
      </c>
      <c r="B213" s="11" t="str">
        <f t="shared" si="224"/>
        <v>Urology6</v>
      </c>
      <c r="C213" s="402" t="str">
        <f t="shared" si="225"/>
        <v>Urology</v>
      </c>
      <c r="D213" s="87">
        <v>6</v>
      </c>
      <c r="E213" s="45" t="s">
        <v>14</v>
      </c>
      <c r="F213" s="31"/>
      <c r="G213" s="32"/>
      <c r="H213" s="32"/>
      <c r="I213" s="33"/>
      <c r="J213" s="31"/>
      <c r="K213" s="32"/>
      <c r="L213" s="32"/>
      <c r="M213" s="33"/>
      <c r="N213" s="31"/>
      <c r="O213" s="32"/>
      <c r="P213" s="32"/>
      <c r="Q213" s="33"/>
      <c r="R213" s="41"/>
      <c r="S213" s="162">
        <f t="shared" ref="S213:S214" si="226">SUM(F213:I213)</f>
        <v>0</v>
      </c>
      <c r="T213" s="163">
        <f t="shared" ref="T213:T214" si="227">SUM(J213:M213)</f>
        <v>0</v>
      </c>
      <c r="U213" s="165">
        <f t="shared" ref="U213:U214" si="228">SUM(N213:Q213)</f>
        <v>0</v>
      </c>
    </row>
    <row r="214" spans="1:21" x14ac:dyDescent="0.2">
      <c r="A214" s="11">
        <f t="shared" si="223"/>
        <v>0</v>
      </c>
      <c r="B214" s="11" t="str">
        <f t="shared" si="224"/>
        <v>Urology7</v>
      </c>
      <c r="C214" s="402" t="str">
        <f t="shared" si="225"/>
        <v>Urology</v>
      </c>
      <c r="D214" s="84">
        <v>7</v>
      </c>
      <c r="E214" s="21" t="s">
        <v>18</v>
      </c>
      <c r="F214" s="62">
        <f>SUM(F211:F212)-F213</f>
        <v>0</v>
      </c>
      <c r="G214" s="63">
        <f t="shared" ref="G214" si="229">SUM(G211:G212)-G213</f>
        <v>0</v>
      </c>
      <c r="H214" s="63">
        <f t="shared" ref="H214" si="230">SUM(H211:H212)-H213</f>
        <v>0</v>
      </c>
      <c r="I214" s="64">
        <f t="shared" ref="I214" si="231">SUM(I211:I212)-I213</f>
        <v>0</v>
      </c>
      <c r="J214" s="62">
        <f t="shared" ref="J214" si="232">SUM(J211:J212)-J213</f>
        <v>0</v>
      </c>
      <c r="K214" s="63">
        <f t="shared" ref="K214" si="233">SUM(K211:K212)-K213</f>
        <v>0</v>
      </c>
      <c r="L214" s="63">
        <f t="shared" ref="L214" si="234">SUM(L211:L212)-L213</f>
        <v>0</v>
      </c>
      <c r="M214" s="64">
        <f t="shared" ref="M214" si="235">SUM(M211:M212)-M213</f>
        <v>0</v>
      </c>
      <c r="N214" s="62">
        <f t="shared" ref="N214" si="236">SUM(N211:N212)-N213</f>
        <v>0</v>
      </c>
      <c r="O214" s="63">
        <f t="shared" ref="O214" si="237">SUM(O211:O212)-O213</f>
        <v>0</v>
      </c>
      <c r="P214" s="63">
        <f t="shared" ref="P214" si="238">SUM(P211:P212)-P213</f>
        <v>0</v>
      </c>
      <c r="Q214" s="64">
        <f t="shared" ref="Q214" si="239">SUM(Q211:Q212)-Q213</f>
        <v>0</v>
      </c>
      <c r="R214" s="79"/>
      <c r="S214" s="62">
        <f t="shared" si="226"/>
        <v>0</v>
      </c>
      <c r="T214" s="63">
        <f t="shared" si="227"/>
        <v>0</v>
      </c>
      <c r="U214" s="103">
        <f t="shared" si="228"/>
        <v>0</v>
      </c>
    </row>
    <row r="215" spans="1:21" x14ac:dyDescent="0.2">
      <c r="A215" s="11">
        <f t="shared" si="223"/>
        <v>0</v>
      </c>
      <c r="B215" s="11" t="str">
        <f t="shared" si="224"/>
        <v xml:space="preserve">Urology </v>
      </c>
      <c r="C215" s="402" t="str">
        <f t="shared" si="225"/>
        <v>Urology</v>
      </c>
      <c r="D215" s="88" t="s">
        <v>100</v>
      </c>
      <c r="E215" s="34"/>
      <c r="F215" s="35"/>
      <c r="G215" s="36"/>
      <c r="H215" s="36"/>
      <c r="I215" s="37"/>
      <c r="J215" s="38"/>
      <c r="K215" s="39"/>
      <c r="L215" s="39"/>
      <c r="M215" s="40"/>
      <c r="N215" s="38"/>
      <c r="O215" s="39"/>
      <c r="P215" s="39"/>
      <c r="Q215" s="40"/>
      <c r="R215" s="41"/>
      <c r="S215" s="77"/>
      <c r="T215" s="56"/>
      <c r="U215" s="104"/>
    </row>
    <row r="216" spans="1:21" x14ac:dyDescent="0.2">
      <c r="A216" s="11">
        <f t="shared" si="223"/>
        <v>0</v>
      </c>
      <c r="B216" s="11" t="str">
        <f t="shared" si="224"/>
        <v xml:space="preserve">Urology </v>
      </c>
      <c r="C216" s="402" t="str">
        <f t="shared" si="225"/>
        <v>Urology</v>
      </c>
      <c r="D216" s="84" t="s">
        <v>100</v>
      </c>
      <c r="E216" s="21" t="s">
        <v>32</v>
      </c>
      <c r="F216" s="23"/>
      <c r="G216" s="24"/>
      <c r="H216" s="24"/>
      <c r="I216" s="25"/>
      <c r="J216" s="23"/>
      <c r="K216" s="24"/>
      <c r="L216" s="24"/>
      <c r="M216" s="25"/>
      <c r="N216" s="23"/>
      <c r="O216" s="24"/>
      <c r="P216" s="24"/>
      <c r="Q216" s="25"/>
      <c r="R216" s="41"/>
      <c r="S216" s="71"/>
      <c r="T216" s="72"/>
      <c r="U216" s="100"/>
    </row>
    <row r="217" spans="1:21" x14ac:dyDescent="0.2">
      <c r="A217" s="11">
        <f t="shared" si="223"/>
        <v>0</v>
      </c>
      <c r="B217" s="11" t="str">
        <f t="shared" si="224"/>
        <v>Urology8</v>
      </c>
      <c r="C217" s="402" t="str">
        <f t="shared" si="225"/>
        <v>Urology</v>
      </c>
      <c r="D217" s="86">
        <v>8</v>
      </c>
      <c r="E217" s="44" t="s">
        <v>49</v>
      </c>
      <c r="F217" s="27"/>
      <c r="G217" s="28"/>
      <c r="H217" s="28"/>
      <c r="I217" s="29"/>
      <c r="J217" s="27"/>
      <c r="K217" s="28"/>
      <c r="L217" s="28"/>
      <c r="M217" s="29"/>
      <c r="N217" s="27"/>
      <c r="O217" s="28"/>
      <c r="P217" s="28"/>
      <c r="Q217" s="29"/>
      <c r="R217" s="39"/>
      <c r="S217" s="156">
        <f>SUM(F217:I217)</f>
        <v>0</v>
      </c>
      <c r="T217" s="157">
        <f>SUM(J217:M217)</f>
        <v>0</v>
      </c>
      <c r="U217" s="160">
        <f>SUM(N217:Q217)</f>
        <v>0</v>
      </c>
    </row>
    <row r="218" spans="1:21" x14ac:dyDescent="0.2">
      <c r="A218" s="11">
        <f t="shared" si="223"/>
        <v>0</v>
      </c>
      <c r="B218" s="11" t="str">
        <f t="shared" si="224"/>
        <v>Urology9</v>
      </c>
      <c r="C218" s="402" t="str">
        <f t="shared" si="225"/>
        <v>Urology</v>
      </c>
      <c r="D218" s="86">
        <v>9</v>
      </c>
      <c r="E218" s="45" t="s">
        <v>56</v>
      </c>
      <c r="F218" s="31"/>
      <c r="G218" s="32"/>
      <c r="H218" s="32"/>
      <c r="I218" s="33"/>
      <c r="J218" s="31"/>
      <c r="K218" s="32"/>
      <c r="L218" s="32"/>
      <c r="M218" s="33"/>
      <c r="N218" s="31"/>
      <c r="O218" s="32"/>
      <c r="P218" s="32"/>
      <c r="Q218" s="33"/>
      <c r="R218" s="39"/>
      <c r="S218" s="162">
        <f t="shared" ref="S218:S219" si="240">SUM(F218:I218)</f>
        <v>0</v>
      </c>
      <c r="T218" s="163">
        <f t="shared" ref="T218:T219" si="241">SUM(J218:M218)</f>
        <v>0</v>
      </c>
      <c r="U218" s="165">
        <f t="shared" ref="U218:U219" si="242">SUM(N218:Q218)</f>
        <v>0</v>
      </c>
    </row>
    <row r="219" spans="1:21" x14ac:dyDescent="0.2">
      <c r="A219" s="11">
        <f t="shared" si="223"/>
        <v>0</v>
      </c>
      <c r="B219" s="11" t="str">
        <f t="shared" si="224"/>
        <v>Urology10</v>
      </c>
      <c r="C219" s="402" t="str">
        <f t="shared" si="225"/>
        <v>Urology</v>
      </c>
      <c r="D219" s="84">
        <v>10</v>
      </c>
      <c r="E219" s="21" t="s">
        <v>35</v>
      </c>
      <c r="F219" s="62">
        <f t="shared" ref="F219:Q219" si="243">SUM(F217:F218)</f>
        <v>0</v>
      </c>
      <c r="G219" s="63">
        <f t="shared" si="243"/>
        <v>0</v>
      </c>
      <c r="H219" s="63">
        <f t="shared" si="243"/>
        <v>0</v>
      </c>
      <c r="I219" s="64">
        <f t="shared" si="243"/>
        <v>0</v>
      </c>
      <c r="J219" s="62">
        <f t="shared" si="243"/>
        <v>0</v>
      </c>
      <c r="K219" s="63">
        <f t="shared" si="243"/>
        <v>0</v>
      </c>
      <c r="L219" s="63">
        <f t="shared" si="243"/>
        <v>0</v>
      </c>
      <c r="M219" s="64">
        <f t="shared" si="243"/>
        <v>0</v>
      </c>
      <c r="N219" s="62">
        <f t="shared" si="243"/>
        <v>0</v>
      </c>
      <c r="O219" s="63">
        <f t="shared" si="243"/>
        <v>0</v>
      </c>
      <c r="P219" s="63">
        <f t="shared" si="243"/>
        <v>0</v>
      </c>
      <c r="Q219" s="64">
        <f t="shared" si="243"/>
        <v>0</v>
      </c>
      <c r="R219" s="79"/>
      <c r="S219" s="62">
        <f t="shared" si="240"/>
        <v>0</v>
      </c>
      <c r="T219" s="63">
        <f t="shared" si="241"/>
        <v>0</v>
      </c>
      <c r="U219" s="103">
        <f t="shared" si="242"/>
        <v>0</v>
      </c>
    </row>
    <row r="220" spans="1:21" x14ac:dyDescent="0.2">
      <c r="A220" s="11">
        <f t="shared" si="223"/>
        <v>0</v>
      </c>
      <c r="B220" s="11" t="str">
        <f t="shared" si="224"/>
        <v xml:space="preserve">Urology </v>
      </c>
      <c r="C220" s="402" t="str">
        <f t="shared" si="225"/>
        <v>Urology</v>
      </c>
      <c r="D220" s="89" t="s">
        <v>100</v>
      </c>
      <c r="E220" s="43"/>
      <c r="F220" s="38"/>
      <c r="G220" s="39"/>
      <c r="H220" s="39"/>
      <c r="I220" s="40"/>
      <c r="J220" s="38"/>
      <c r="K220" s="39"/>
      <c r="L220" s="39"/>
      <c r="M220" s="40"/>
      <c r="N220" s="38"/>
      <c r="O220" s="39"/>
      <c r="P220" s="39"/>
      <c r="Q220" s="40"/>
      <c r="R220" s="39"/>
      <c r="S220" s="77"/>
      <c r="T220" s="56"/>
      <c r="U220" s="104"/>
    </row>
    <row r="221" spans="1:21" x14ac:dyDescent="0.2">
      <c r="A221" s="11">
        <f t="shared" si="223"/>
        <v>0</v>
      </c>
      <c r="B221" s="11" t="str">
        <f t="shared" si="224"/>
        <v xml:space="preserve">Urology </v>
      </c>
      <c r="C221" s="402" t="str">
        <f t="shared" si="225"/>
        <v>Urology</v>
      </c>
      <c r="D221" s="84" t="s">
        <v>100</v>
      </c>
      <c r="E221" s="21" t="s">
        <v>27</v>
      </c>
      <c r="F221" s="23"/>
      <c r="G221" s="24"/>
      <c r="H221" s="24"/>
      <c r="I221" s="25"/>
      <c r="J221" s="23"/>
      <c r="K221" s="24"/>
      <c r="L221" s="24"/>
      <c r="M221" s="25"/>
      <c r="N221" s="23"/>
      <c r="O221" s="24"/>
      <c r="P221" s="24"/>
      <c r="Q221" s="25"/>
      <c r="R221" s="39"/>
      <c r="S221" s="71"/>
      <c r="T221" s="72"/>
      <c r="U221" s="100"/>
    </row>
    <row r="222" spans="1:21" x14ac:dyDescent="0.2">
      <c r="A222" s="11">
        <f t="shared" si="223"/>
        <v>0</v>
      </c>
      <c r="B222" s="11" t="str">
        <f t="shared" si="224"/>
        <v>Urology11</v>
      </c>
      <c r="C222" s="402" t="str">
        <f t="shared" si="225"/>
        <v>Urology</v>
      </c>
      <c r="D222" s="154">
        <v>11</v>
      </c>
      <c r="E222" s="155" t="s">
        <v>133</v>
      </c>
      <c r="F222" s="156">
        <f>F214-F217</f>
        <v>0</v>
      </c>
      <c r="G222" s="157">
        <f t="shared" ref="G222:Q222" si="244">G214-G217</f>
        <v>0</v>
      </c>
      <c r="H222" s="157">
        <f t="shared" si="244"/>
        <v>0</v>
      </c>
      <c r="I222" s="158">
        <f t="shared" si="244"/>
        <v>0</v>
      </c>
      <c r="J222" s="156">
        <f t="shared" si="244"/>
        <v>0</v>
      </c>
      <c r="K222" s="157">
        <f t="shared" si="244"/>
        <v>0</v>
      </c>
      <c r="L222" s="157">
        <f t="shared" si="244"/>
        <v>0</v>
      </c>
      <c r="M222" s="158">
        <f t="shared" si="244"/>
        <v>0</v>
      </c>
      <c r="N222" s="156">
        <f t="shared" si="244"/>
        <v>0</v>
      </c>
      <c r="O222" s="157">
        <f t="shared" si="244"/>
        <v>0</v>
      </c>
      <c r="P222" s="157">
        <f t="shared" si="244"/>
        <v>0</v>
      </c>
      <c r="Q222" s="158">
        <f t="shared" si="244"/>
        <v>0</v>
      </c>
      <c r="R222" s="56"/>
      <c r="S222" s="158">
        <f t="shared" ref="S222:U222" si="245">S214-S217</f>
        <v>0</v>
      </c>
      <c r="T222" s="157">
        <f t="shared" si="245"/>
        <v>0</v>
      </c>
      <c r="U222" s="160">
        <f t="shared" si="245"/>
        <v>0</v>
      </c>
    </row>
    <row r="223" spans="1:21" x14ac:dyDescent="0.2">
      <c r="A223" s="11">
        <f t="shared" si="223"/>
        <v>0</v>
      </c>
      <c r="B223" s="11" t="str">
        <f t="shared" si="224"/>
        <v>Urology12</v>
      </c>
      <c r="C223" s="402" t="str">
        <f t="shared" si="225"/>
        <v>Urology</v>
      </c>
      <c r="D223" s="154">
        <v>12</v>
      </c>
      <c r="E223" s="155" t="s">
        <v>134</v>
      </c>
      <c r="F223" s="162">
        <f t="shared" ref="F223:U223" si="246">F214-F219</f>
        <v>0</v>
      </c>
      <c r="G223" s="163">
        <f t="shared" si="246"/>
        <v>0</v>
      </c>
      <c r="H223" s="163">
        <f t="shared" si="246"/>
        <v>0</v>
      </c>
      <c r="I223" s="164">
        <f t="shared" si="246"/>
        <v>0</v>
      </c>
      <c r="J223" s="162">
        <f t="shared" si="246"/>
        <v>0</v>
      </c>
      <c r="K223" s="163">
        <f t="shared" si="246"/>
        <v>0</v>
      </c>
      <c r="L223" s="163">
        <f t="shared" si="246"/>
        <v>0</v>
      </c>
      <c r="M223" s="164">
        <f t="shared" si="246"/>
        <v>0</v>
      </c>
      <c r="N223" s="162">
        <f t="shared" si="246"/>
        <v>0</v>
      </c>
      <c r="O223" s="163">
        <f t="shared" si="246"/>
        <v>0</v>
      </c>
      <c r="P223" s="163">
        <f t="shared" si="246"/>
        <v>0</v>
      </c>
      <c r="Q223" s="164">
        <f t="shared" si="246"/>
        <v>0</v>
      </c>
      <c r="R223" s="56">
        <f t="shared" si="246"/>
        <v>0</v>
      </c>
      <c r="S223" s="162">
        <f t="shared" si="246"/>
        <v>0</v>
      </c>
      <c r="T223" s="163">
        <f t="shared" si="246"/>
        <v>0</v>
      </c>
      <c r="U223" s="165">
        <f t="shared" si="246"/>
        <v>0</v>
      </c>
    </row>
    <row r="224" spans="1:21" x14ac:dyDescent="0.2">
      <c r="A224" s="11">
        <f t="shared" si="223"/>
        <v>0</v>
      </c>
      <c r="B224" s="11" t="str">
        <f t="shared" si="224"/>
        <v>Urology13</v>
      </c>
      <c r="C224" s="402" t="str">
        <f t="shared" si="225"/>
        <v>Urology</v>
      </c>
      <c r="D224" s="154">
        <v>13</v>
      </c>
      <c r="E224" s="161" t="s">
        <v>30</v>
      </c>
      <c r="F224" s="173">
        <f>F208+F223</f>
        <v>0</v>
      </c>
      <c r="G224" s="167">
        <f>F224+G223</f>
        <v>0</v>
      </c>
      <c r="H224" s="167">
        <f t="shared" ref="H224:Q224" si="247">G224+H223</f>
        <v>0</v>
      </c>
      <c r="I224" s="169">
        <f t="shared" si="247"/>
        <v>0</v>
      </c>
      <c r="J224" s="166">
        <f t="shared" si="247"/>
        <v>0</v>
      </c>
      <c r="K224" s="167">
        <f t="shared" si="247"/>
        <v>0</v>
      </c>
      <c r="L224" s="167">
        <f t="shared" si="247"/>
        <v>0</v>
      </c>
      <c r="M224" s="169">
        <f t="shared" si="247"/>
        <v>0</v>
      </c>
      <c r="N224" s="166">
        <f t="shared" si="247"/>
        <v>0</v>
      </c>
      <c r="O224" s="167">
        <f t="shared" si="247"/>
        <v>0</v>
      </c>
      <c r="P224" s="167">
        <f t="shared" si="247"/>
        <v>0</v>
      </c>
      <c r="Q224" s="169">
        <f t="shared" si="247"/>
        <v>0</v>
      </c>
      <c r="R224" s="56"/>
      <c r="S224" s="166">
        <f>I224</f>
        <v>0</v>
      </c>
      <c r="T224" s="167">
        <f>M224</f>
        <v>0</v>
      </c>
      <c r="U224" s="168">
        <f>Q224</f>
        <v>0</v>
      </c>
    </row>
    <row r="225" spans="1:21" x14ac:dyDescent="0.2">
      <c r="A225" s="11">
        <f t="shared" si="223"/>
        <v>0</v>
      </c>
      <c r="B225" s="11" t="str">
        <f t="shared" si="224"/>
        <v>Urology14</v>
      </c>
      <c r="C225" s="402" t="str">
        <f t="shared" si="225"/>
        <v>Urology</v>
      </c>
      <c r="D225" s="154">
        <v>14</v>
      </c>
      <c r="E225" s="155" t="s">
        <v>28</v>
      </c>
      <c r="F225" s="166" t="e">
        <f>F224/(F219/13)</f>
        <v>#DIV/0!</v>
      </c>
      <c r="G225" s="167" t="e">
        <f t="shared" ref="G225:Q225" si="248">G224/(G219/13)</f>
        <v>#DIV/0!</v>
      </c>
      <c r="H225" s="167" t="e">
        <f t="shared" si="248"/>
        <v>#DIV/0!</v>
      </c>
      <c r="I225" s="169" t="e">
        <f t="shared" si="248"/>
        <v>#DIV/0!</v>
      </c>
      <c r="J225" s="166" t="e">
        <f t="shared" si="248"/>
        <v>#DIV/0!</v>
      </c>
      <c r="K225" s="167" t="e">
        <f t="shared" si="248"/>
        <v>#DIV/0!</v>
      </c>
      <c r="L225" s="167" t="e">
        <f t="shared" si="248"/>
        <v>#DIV/0!</v>
      </c>
      <c r="M225" s="169" t="e">
        <f t="shared" si="248"/>
        <v>#DIV/0!</v>
      </c>
      <c r="N225" s="166" t="e">
        <f t="shared" si="248"/>
        <v>#DIV/0!</v>
      </c>
      <c r="O225" s="167" t="e">
        <f t="shared" si="248"/>
        <v>#DIV/0!</v>
      </c>
      <c r="P225" s="167" t="e">
        <f t="shared" si="248"/>
        <v>#DIV/0!</v>
      </c>
      <c r="Q225" s="169" t="e">
        <f t="shared" si="248"/>
        <v>#DIV/0!</v>
      </c>
      <c r="R225" s="56"/>
      <c r="S225" s="166" t="e">
        <f t="shared" ref="S225" si="249">I225</f>
        <v>#DIV/0!</v>
      </c>
      <c r="T225" s="167" t="e">
        <f t="shared" ref="T225" si="250">M225</f>
        <v>#DIV/0!</v>
      </c>
      <c r="U225" s="168" t="e">
        <f t="shared" ref="U225" si="251">Q225</f>
        <v>#DIV/0!</v>
      </c>
    </row>
    <row r="226" spans="1:21" x14ac:dyDescent="0.2">
      <c r="A226" s="11">
        <f t="shared" si="223"/>
        <v>0</v>
      </c>
      <c r="B226" s="11" t="str">
        <f t="shared" si="224"/>
        <v>Urology15</v>
      </c>
      <c r="C226" s="402" t="str">
        <f t="shared" si="225"/>
        <v>Urology</v>
      </c>
      <c r="D226" s="86">
        <v>15</v>
      </c>
      <c r="E226" s="45" t="s">
        <v>33</v>
      </c>
      <c r="F226" s="48"/>
      <c r="G226" s="46"/>
      <c r="H226" s="46"/>
      <c r="I226" s="47"/>
      <c r="J226" s="48"/>
      <c r="K226" s="46"/>
      <c r="L226" s="46"/>
      <c r="M226" s="47"/>
      <c r="N226" s="48"/>
      <c r="O226" s="46"/>
      <c r="P226" s="46"/>
      <c r="Q226" s="47"/>
      <c r="R226" s="39"/>
      <c r="S226" s="166">
        <f>I226</f>
        <v>0</v>
      </c>
      <c r="T226" s="167">
        <f>M226</f>
        <v>0</v>
      </c>
      <c r="U226" s="168">
        <f>Q226</f>
        <v>0</v>
      </c>
    </row>
    <row r="227" spans="1:21" x14ac:dyDescent="0.2">
      <c r="A227" s="11">
        <f t="shared" si="223"/>
        <v>0</v>
      </c>
      <c r="B227" s="11" t="str">
        <f t="shared" si="224"/>
        <v>Urology16</v>
      </c>
      <c r="C227" s="402" t="str">
        <f t="shared" si="225"/>
        <v>Urology</v>
      </c>
      <c r="D227" s="154">
        <v>16</v>
      </c>
      <c r="E227" s="155" t="s">
        <v>275</v>
      </c>
      <c r="F227" s="166" t="e">
        <f>VLOOKUP(CONCATENATE($A227,$C227),'[1]TTG Board spclty milstns MNTH'!$D$2:$AJ$386,F$7,FALSE)</f>
        <v>#N/A</v>
      </c>
      <c r="G227" s="167" t="e">
        <f>VLOOKUP(CONCATENATE($A227,$C227),'[1]TTG Board spclty milstns MNTH'!$D$2:$AJ$386,G$7,FALSE)</f>
        <v>#N/A</v>
      </c>
      <c r="H227" s="167" t="e">
        <f>VLOOKUP(CONCATENATE($A227,$C227),'[1]TTG Board spclty milstns MNTH'!$D$2:$AJ$386,H$7,FALSE)</f>
        <v>#N/A</v>
      </c>
      <c r="I227" s="169" t="e">
        <f>VLOOKUP(CONCATENATE($A227,$C227),'[1]TTG Board spclty milstns MNTH'!$D$2:$AJ$386,I$7,FALSE)</f>
        <v>#N/A</v>
      </c>
      <c r="J227" s="166" t="e">
        <f>VLOOKUP(CONCATENATE($A227,$C227),'[1]TTG Board spclty milstns MNTH'!$D$2:$AJ$386,J$7,FALSE)</f>
        <v>#N/A</v>
      </c>
      <c r="K227" s="167" t="e">
        <f>VLOOKUP(CONCATENATE($A227,$C227),'[1]TTG Board spclty milstns MNTH'!$D$2:$AJ$386,K$7,FALSE)</f>
        <v>#N/A</v>
      </c>
      <c r="L227" s="167" t="e">
        <f>VLOOKUP(CONCATENATE($A227,$C227),'[1]TTG Board spclty milstns MNTH'!$D$2:$AJ$386,L$7,FALSE)</f>
        <v>#N/A</v>
      </c>
      <c r="M227" s="169" t="e">
        <f>VLOOKUP(CONCATENATE($A227,$C227),'[1]TTG Board spclty milstns MNTH'!$D$2:$AJ$386,M$7,FALSE)</f>
        <v>#N/A</v>
      </c>
      <c r="N227" s="409" t="s">
        <v>16</v>
      </c>
      <c r="O227" s="410" t="s">
        <v>16</v>
      </c>
      <c r="P227" s="410" t="s">
        <v>16</v>
      </c>
      <c r="Q227" s="411" t="s">
        <v>16</v>
      </c>
      <c r="R227" s="39"/>
      <c r="S227" s="166" t="e">
        <f>I227</f>
        <v>#N/A</v>
      </c>
      <c r="T227" s="167" t="e">
        <f>M227</f>
        <v>#N/A</v>
      </c>
      <c r="U227" s="168" t="str">
        <f>Q227</f>
        <v>-</v>
      </c>
    </row>
    <row r="228" spans="1:21" ht="13.5" thickBot="1" x14ac:dyDescent="0.25">
      <c r="A228" s="11">
        <f t="shared" si="223"/>
        <v>0</v>
      </c>
      <c r="B228" s="11" t="str">
        <f t="shared" si="224"/>
        <v>Urology17</v>
      </c>
      <c r="C228" s="402" t="str">
        <f t="shared" si="225"/>
        <v>Urology</v>
      </c>
      <c r="D228" s="86">
        <v>17</v>
      </c>
      <c r="E228" s="44" t="s">
        <v>34</v>
      </c>
      <c r="F228" s="48"/>
      <c r="G228" s="46"/>
      <c r="H228" s="46"/>
      <c r="I228" s="47"/>
      <c r="J228" s="48"/>
      <c r="K228" s="46"/>
      <c r="L228" s="46"/>
      <c r="M228" s="47"/>
      <c r="N228" s="48"/>
      <c r="O228" s="46"/>
      <c r="P228" s="46"/>
      <c r="Q228" s="47"/>
      <c r="R228" s="39"/>
      <c r="S228" s="166">
        <f>I228</f>
        <v>0</v>
      </c>
      <c r="T228" s="167">
        <f>M228</f>
        <v>0</v>
      </c>
      <c r="U228" s="168">
        <f>Q228</f>
        <v>0</v>
      </c>
    </row>
    <row r="229" spans="1:21" ht="18.75" thickBot="1" x14ac:dyDescent="0.3">
      <c r="A229" s="11">
        <f t="shared" si="223"/>
        <v>0</v>
      </c>
      <c r="B229" s="11" t="str">
        <f t="shared" si="224"/>
        <v>AnaestheticsAnaesthetics</v>
      </c>
      <c r="C229" s="416" t="str">
        <f>D229</f>
        <v>Anaesthetics</v>
      </c>
      <c r="D229" s="417" t="s">
        <v>59</v>
      </c>
      <c r="E229" s="80"/>
      <c r="F229" s="127"/>
      <c r="G229" s="81"/>
      <c r="H229" s="81"/>
      <c r="I229" s="81"/>
      <c r="J229" s="81"/>
      <c r="K229" s="81"/>
      <c r="L229" s="81"/>
      <c r="M229" s="81"/>
      <c r="N229" s="69"/>
      <c r="O229" s="69"/>
      <c r="P229" s="69"/>
      <c r="Q229" s="69"/>
      <c r="R229" s="69"/>
      <c r="S229" s="134"/>
      <c r="T229" s="134"/>
      <c r="U229" s="135"/>
    </row>
    <row r="230" spans="1:21" x14ac:dyDescent="0.2">
      <c r="A230" s="11">
        <f t="shared" si="223"/>
        <v>0</v>
      </c>
      <c r="B230" s="11" t="str">
        <f t="shared" si="224"/>
        <v>Anaesthetics1</v>
      </c>
      <c r="C230" s="402" t="str">
        <f>C229</f>
        <v>Anaesthetics</v>
      </c>
      <c r="D230" s="84">
        <v>1</v>
      </c>
      <c r="E230" s="21" t="s">
        <v>55</v>
      </c>
      <c r="F230" s="198">
        <v>0</v>
      </c>
      <c r="G230" s="20"/>
      <c r="H230" s="20"/>
      <c r="I230" s="120"/>
      <c r="J230" s="128"/>
      <c r="K230" s="13"/>
      <c r="L230" s="13"/>
      <c r="M230" s="129"/>
      <c r="N230" s="128"/>
      <c r="O230" s="13"/>
      <c r="P230" s="13"/>
      <c r="Q230" s="129"/>
      <c r="R230" s="41"/>
      <c r="S230" s="117"/>
      <c r="T230" s="65"/>
      <c r="U230" s="118"/>
    </row>
    <row r="231" spans="1:21" x14ac:dyDescent="0.2">
      <c r="A231" s="11">
        <f t="shared" si="223"/>
        <v>0</v>
      </c>
      <c r="B231" s="11" t="str">
        <f t="shared" si="224"/>
        <v>Anaesthetics2</v>
      </c>
      <c r="C231" s="402" t="str">
        <f t="shared" ref="C231:C252" si="252">C230</f>
        <v>Anaesthetics</v>
      </c>
      <c r="D231" s="84">
        <v>2</v>
      </c>
      <c r="E231" s="21" t="s">
        <v>117</v>
      </c>
      <c r="F231" s="198">
        <v>0</v>
      </c>
      <c r="G231" s="20"/>
      <c r="H231" s="20"/>
      <c r="I231" s="120"/>
      <c r="J231" s="119"/>
      <c r="K231" s="20"/>
      <c r="L231" s="20"/>
      <c r="M231" s="120"/>
      <c r="N231" s="119"/>
      <c r="O231" s="20"/>
      <c r="P231" s="20"/>
      <c r="Q231" s="120"/>
      <c r="R231" s="41"/>
      <c r="S231" s="117"/>
      <c r="T231" s="65"/>
      <c r="U231" s="118"/>
    </row>
    <row r="232" spans="1:21" x14ac:dyDescent="0.2">
      <c r="A232" s="11">
        <f t="shared" si="223"/>
        <v>0</v>
      </c>
      <c r="B232" s="11" t="str">
        <f t="shared" si="224"/>
        <v>Anaesthetics3</v>
      </c>
      <c r="C232" s="402" t="str">
        <f t="shared" si="252"/>
        <v>Anaesthetics</v>
      </c>
      <c r="D232" s="84">
        <v>3</v>
      </c>
      <c r="E232" s="21" t="s">
        <v>118</v>
      </c>
      <c r="F232" s="198">
        <v>0</v>
      </c>
      <c r="G232" s="20"/>
      <c r="H232" s="20"/>
      <c r="I232" s="120"/>
      <c r="J232" s="119"/>
      <c r="K232" s="20"/>
      <c r="L232" s="20"/>
      <c r="M232" s="120"/>
      <c r="N232" s="119"/>
      <c r="O232" s="20"/>
      <c r="P232" s="20"/>
      <c r="Q232" s="120"/>
      <c r="R232" s="41"/>
      <c r="S232" s="117"/>
      <c r="T232" s="65"/>
      <c r="U232" s="118"/>
    </row>
    <row r="233" spans="1:21" x14ac:dyDescent="0.2">
      <c r="A233" s="11">
        <f t="shared" si="223"/>
        <v>0</v>
      </c>
      <c r="B233" s="11" t="str">
        <f t="shared" si="224"/>
        <v xml:space="preserve">Anaesthetics </v>
      </c>
      <c r="C233" s="402" t="str">
        <f t="shared" si="252"/>
        <v>Anaesthetics</v>
      </c>
      <c r="D233" s="88" t="s">
        <v>100</v>
      </c>
      <c r="E233" s="34"/>
      <c r="F233" s="20"/>
      <c r="G233" s="20"/>
      <c r="H233" s="20"/>
      <c r="I233" s="120"/>
      <c r="J233" s="130"/>
      <c r="K233" s="52"/>
      <c r="L233" s="52"/>
      <c r="M233" s="131"/>
      <c r="N233" s="130"/>
      <c r="O233" s="52"/>
      <c r="P233" s="52"/>
      <c r="Q233" s="131"/>
      <c r="R233" s="41"/>
      <c r="S233" s="117"/>
      <c r="T233" s="65"/>
      <c r="U233" s="118"/>
    </row>
    <row r="234" spans="1:21" x14ac:dyDescent="0.2">
      <c r="A234" s="11">
        <f t="shared" si="223"/>
        <v>0</v>
      </c>
      <c r="B234" s="11" t="str">
        <f t="shared" si="224"/>
        <v xml:space="preserve">Anaesthetics </v>
      </c>
      <c r="C234" s="402" t="str">
        <f t="shared" si="252"/>
        <v>Anaesthetics</v>
      </c>
      <c r="D234" s="84" t="s">
        <v>100</v>
      </c>
      <c r="E234" s="21" t="s">
        <v>36</v>
      </c>
      <c r="F234" s="23"/>
      <c r="G234" s="24"/>
      <c r="H234" s="24"/>
      <c r="I234" s="25"/>
      <c r="J234" s="23"/>
      <c r="K234" s="24"/>
      <c r="L234" s="24"/>
      <c r="M234" s="25"/>
      <c r="N234" s="23"/>
      <c r="O234" s="24"/>
      <c r="P234" s="24"/>
      <c r="Q234" s="25"/>
      <c r="R234" s="41"/>
      <c r="S234" s="71"/>
      <c r="T234" s="72"/>
      <c r="U234" s="100"/>
    </row>
    <row r="235" spans="1:21" x14ac:dyDescent="0.2">
      <c r="A235" s="11">
        <f t="shared" si="223"/>
        <v>0</v>
      </c>
      <c r="B235" s="11" t="str">
        <f t="shared" si="224"/>
        <v>Anaesthetics4</v>
      </c>
      <c r="C235" s="402" t="str">
        <f t="shared" si="252"/>
        <v>Anaesthetics</v>
      </c>
      <c r="D235" s="86">
        <v>4</v>
      </c>
      <c r="E235" s="44" t="s">
        <v>15</v>
      </c>
      <c r="F235" s="27"/>
      <c r="G235" s="28"/>
      <c r="H235" s="28"/>
      <c r="I235" s="29"/>
      <c r="J235" s="27"/>
      <c r="K235" s="28"/>
      <c r="L235" s="28"/>
      <c r="M235" s="29"/>
      <c r="N235" s="27"/>
      <c r="O235" s="28"/>
      <c r="P235" s="28"/>
      <c r="Q235" s="29"/>
      <c r="R235" s="41"/>
      <c r="S235" s="181">
        <f>SUM(F235:I235)</f>
        <v>0</v>
      </c>
      <c r="T235" s="182">
        <f>SUM(J235:M235)</f>
        <v>0</v>
      </c>
      <c r="U235" s="183">
        <f>SUM(N235:Q235)</f>
        <v>0</v>
      </c>
    </row>
    <row r="236" spans="1:21" x14ac:dyDescent="0.2">
      <c r="A236" s="11">
        <f t="shared" si="223"/>
        <v>0</v>
      </c>
      <c r="B236" s="11" t="str">
        <f t="shared" si="224"/>
        <v>Anaesthetics5</v>
      </c>
      <c r="C236" s="402" t="str">
        <f t="shared" si="252"/>
        <v>Anaesthetics</v>
      </c>
      <c r="D236" s="154">
        <v>5</v>
      </c>
      <c r="E236" s="161" t="s">
        <v>31</v>
      </c>
      <c r="F236" s="163">
        <f>VLOOKUP(CONCATENATE($C236,$F$8),'1. Performance Plan OP'!$B$13:$U$672,F$9,FALSE)</f>
        <v>0</v>
      </c>
      <c r="G236" s="157">
        <f>VLOOKUP(CONCATENATE($C236,$F$8),'1. Performance Plan OP'!$B$13:$U$672,G$9,FALSE)</f>
        <v>0</v>
      </c>
      <c r="H236" s="157">
        <f>VLOOKUP(CONCATENATE($C236,$F$8),'1. Performance Plan OP'!$B$13:$U$672,H$9,FALSE)</f>
        <v>0</v>
      </c>
      <c r="I236" s="158">
        <f>VLOOKUP(CONCATENATE($C236,$F$8),'1. Performance Plan OP'!$B$13:$U$672,I$9,FALSE)</f>
        <v>0</v>
      </c>
      <c r="J236" s="156">
        <f>VLOOKUP(CONCATENATE($C236,$F$8),'1. Performance Plan OP'!$B$13:$U$672,J$9,FALSE)</f>
        <v>0</v>
      </c>
      <c r="K236" s="157">
        <f>VLOOKUP(CONCATENATE($C236,$F$8),'1. Performance Plan OP'!$B$13:$U$672,K$9,FALSE)</f>
        <v>0</v>
      </c>
      <c r="L236" s="157">
        <f>VLOOKUP(CONCATENATE($C236,$F$8),'1. Performance Plan OP'!$B$13:$U$672,L$9,FALSE)</f>
        <v>0</v>
      </c>
      <c r="M236" s="158">
        <f>VLOOKUP(CONCATENATE($C236,$F$8),'1. Performance Plan OP'!$B$13:$U$672,M$9,FALSE)</f>
        <v>0</v>
      </c>
      <c r="N236" s="156">
        <f>VLOOKUP(CONCATENATE($C236,$F$8),'1. Performance Plan OP'!$B$13:$U$672,N$9,FALSE)</f>
        <v>0</v>
      </c>
      <c r="O236" s="157">
        <f>VLOOKUP(CONCATENATE($C236,$F$8),'1. Performance Plan OP'!$B$13:$U$672,O$9,FALSE)</f>
        <v>0</v>
      </c>
      <c r="P236" s="157">
        <f>VLOOKUP(CONCATENATE($C236,$F$8),'1. Performance Plan OP'!$B$13:$U$672,P$9,FALSE)</f>
        <v>0</v>
      </c>
      <c r="Q236" s="158">
        <f>VLOOKUP(CONCATENATE($C236,$F$8),'1. Performance Plan OP'!$B$13:$U$672,Q$9,FALSE)</f>
        <v>0</v>
      </c>
      <c r="R236" s="79"/>
      <c r="S236" s="156">
        <f>SUM(F236:I236)</f>
        <v>0</v>
      </c>
      <c r="T236" s="157">
        <f>SUM(J236:M236)</f>
        <v>0</v>
      </c>
      <c r="U236" s="160">
        <f>SUM(N236:Q236)</f>
        <v>0</v>
      </c>
    </row>
    <row r="237" spans="1:21" x14ac:dyDescent="0.2">
      <c r="A237" s="11">
        <f t="shared" si="223"/>
        <v>0</v>
      </c>
      <c r="B237" s="11" t="str">
        <f t="shared" si="224"/>
        <v>Anaesthetics6</v>
      </c>
      <c r="C237" s="402" t="str">
        <f t="shared" si="252"/>
        <v>Anaesthetics</v>
      </c>
      <c r="D237" s="87">
        <v>6</v>
      </c>
      <c r="E237" s="45" t="s">
        <v>14</v>
      </c>
      <c r="F237" s="31"/>
      <c r="G237" s="32"/>
      <c r="H237" s="32"/>
      <c r="I237" s="33"/>
      <c r="J237" s="31"/>
      <c r="K237" s="32"/>
      <c r="L237" s="32"/>
      <c r="M237" s="33"/>
      <c r="N237" s="31"/>
      <c r="O237" s="32"/>
      <c r="P237" s="32"/>
      <c r="Q237" s="33"/>
      <c r="R237" s="41"/>
      <c r="S237" s="162">
        <f t="shared" ref="S237:S238" si="253">SUM(F237:I237)</f>
        <v>0</v>
      </c>
      <c r="T237" s="163">
        <f t="shared" ref="T237:T238" si="254">SUM(J237:M237)</f>
        <v>0</v>
      </c>
      <c r="U237" s="165">
        <f t="shared" ref="U237:U238" si="255">SUM(N237:Q237)</f>
        <v>0</v>
      </c>
    </row>
    <row r="238" spans="1:21" x14ac:dyDescent="0.2">
      <c r="A238" s="11">
        <f t="shared" si="223"/>
        <v>0</v>
      </c>
      <c r="B238" s="11" t="str">
        <f t="shared" si="224"/>
        <v>Anaesthetics7</v>
      </c>
      <c r="C238" s="402" t="str">
        <f t="shared" si="252"/>
        <v>Anaesthetics</v>
      </c>
      <c r="D238" s="84">
        <v>7</v>
      </c>
      <c r="E238" s="21" t="s">
        <v>18</v>
      </c>
      <c r="F238" s="62">
        <f>SUM(F235:F236)-F237</f>
        <v>0</v>
      </c>
      <c r="G238" s="63">
        <f t="shared" ref="G238" si="256">SUM(G235:G236)-G237</f>
        <v>0</v>
      </c>
      <c r="H238" s="63">
        <f t="shared" ref="H238" si="257">SUM(H235:H236)-H237</f>
        <v>0</v>
      </c>
      <c r="I238" s="64">
        <f t="shared" ref="I238" si="258">SUM(I235:I236)-I237</f>
        <v>0</v>
      </c>
      <c r="J238" s="62">
        <f t="shared" ref="J238" si="259">SUM(J235:J236)-J237</f>
        <v>0</v>
      </c>
      <c r="K238" s="63">
        <f t="shared" ref="K238" si="260">SUM(K235:K236)-K237</f>
        <v>0</v>
      </c>
      <c r="L238" s="63">
        <f t="shared" ref="L238" si="261">SUM(L235:L236)-L237</f>
        <v>0</v>
      </c>
      <c r="M238" s="64">
        <f t="shared" ref="M238" si="262">SUM(M235:M236)-M237</f>
        <v>0</v>
      </c>
      <c r="N238" s="62">
        <f t="shared" ref="N238" si="263">SUM(N235:N236)-N237</f>
        <v>0</v>
      </c>
      <c r="O238" s="63">
        <f t="shared" ref="O238" si="264">SUM(O235:O236)-O237</f>
        <v>0</v>
      </c>
      <c r="P238" s="63">
        <f t="shared" ref="P238" si="265">SUM(P235:P236)-P237</f>
        <v>0</v>
      </c>
      <c r="Q238" s="64">
        <f t="shared" ref="Q238" si="266">SUM(Q235:Q236)-Q237</f>
        <v>0</v>
      </c>
      <c r="R238" s="79"/>
      <c r="S238" s="62">
        <f t="shared" si="253"/>
        <v>0</v>
      </c>
      <c r="T238" s="63">
        <f t="shared" si="254"/>
        <v>0</v>
      </c>
      <c r="U238" s="103">
        <f t="shared" si="255"/>
        <v>0</v>
      </c>
    </row>
    <row r="239" spans="1:21" x14ac:dyDescent="0.2">
      <c r="A239" s="11">
        <f t="shared" si="223"/>
        <v>0</v>
      </c>
      <c r="B239" s="11" t="str">
        <f t="shared" si="224"/>
        <v xml:space="preserve">Anaesthetics </v>
      </c>
      <c r="C239" s="402" t="str">
        <f t="shared" si="252"/>
        <v>Anaesthetics</v>
      </c>
      <c r="D239" s="88" t="s">
        <v>100</v>
      </c>
      <c r="E239" s="34"/>
      <c r="F239" s="35"/>
      <c r="G239" s="36"/>
      <c r="H239" s="36"/>
      <c r="I239" s="37"/>
      <c r="J239" s="38"/>
      <c r="K239" s="39"/>
      <c r="L239" s="39"/>
      <c r="M239" s="40"/>
      <c r="N239" s="38"/>
      <c r="O239" s="39"/>
      <c r="P239" s="39"/>
      <c r="Q239" s="40"/>
      <c r="R239" s="41"/>
      <c r="S239" s="77"/>
      <c r="T239" s="56"/>
      <c r="U239" s="104"/>
    </row>
    <row r="240" spans="1:21" x14ac:dyDescent="0.2">
      <c r="A240" s="11">
        <f t="shared" si="223"/>
        <v>0</v>
      </c>
      <c r="B240" s="11" t="str">
        <f t="shared" si="224"/>
        <v xml:space="preserve">Anaesthetics </v>
      </c>
      <c r="C240" s="402" t="str">
        <f t="shared" si="252"/>
        <v>Anaesthetics</v>
      </c>
      <c r="D240" s="84" t="s">
        <v>100</v>
      </c>
      <c r="E240" s="21" t="s">
        <v>32</v>
      </c>
      <c r="F240" s="23"/>
      <c r="G240" s="24"/>
      <c r="H240" s="24"/>
      <c r="I240" s="25"/>
      <c r="J240" s="23"/>
      <c r="K240" s="24"/>
      <c r="L240" s="24"/>
      <c r="M240" s="25"/>
      <c r="N240" s="23"/>
      <c r="O240" s="24"/>
      <c r="P240" s="24"/>
      <c r="Q240" s="25"/>
      <c r="R240" s="41"/>
      <c r="S240" s="71"/>
      <c r="T240" s="72"/>
      <c r="U240" s="100"/>
    </row>
    <row r="241" spans="1:21" x14ac:dyDescent="0.2">
      <c r="A241" s="11">
        <f t="shared" si="223"/>
        <v>0</v>
      </c>
      <c r="B241" s="11" t="str">
        <f t="shared" si="224"/>
        <v>Anaesthetics8</v>
      </c>
      <c r="C241" s="402" t="str">
        <f t="shared" si="252"/>
        <v>Anaesthetics</v>
      </c>
      <c r="D241" s="86">
        <v>8</v>
      </c>
      <c r="E241" s="44" t="s">
        <v>49</v>
      </c>
      <c r="F241" s="27"/>
      <c r="G241" s="28"/>
      <c r="H241" s="28"/>
      <c r="I241" s="29"/>
      <c r="J241" s="27"/>
      <c r="K241" s="28"/>
      <c r="L241" s="28"/>
      <c r="M241" s="29"/>
      <c r="N241" s="27"/>
      <c r="O241" s="28"/>
      <c r="P241" s="28"/>
      <c r="Q241" s="29"/>
      <c r="R241" s="39"/>
      <c r="S241" s="156">
        <f>SUM(F241:I241)</f>
        <v>0</v>
      </c>
      <c r="T241" s="157">
        <f>SUM(J241:M241)</f>
        <v>0</v>
      </c>
      <c r="U241" s="160">
        <f>SUM(N241:Q241)</f>
        <v>0</v>
      </c>
    </row>
    <row r="242" spans="1:21" x14ac:dyDescent="0.2">
      <c r="A242" s="11">
        <f t="shared" si="223"/>
        <v>0</v>
      </c>
      <c r="B242" s="11" t="str">
        <f t="shared" si="224"/>
        <v>Anaesthetics9</v>
      </c>
      <c r="C242" s="402" t="str">
        <f t="shared" si="252"/>
        <v>Anaesthetics</v>
      </c>
      <c r="D242" s="86">
        <v>9</v>
      </c>
      <c r="E242" s="45" t="s">
        <v>56</v>
      </c>
      <c r="F242" s="31"/>
      <c r="G242" s="32"/>
      <c r="H242" s="32"/>
      <c r="I242" s="33"/>
      <c r="J242" s="31"/>
      <c r="K242" s="32"/>
      <c r="L242" s="32"/>
      <c r="M242" s="33"/>
      <c r="N242" s="31"/>
      <c r="O242" s="32"/>
      <c r="P242" s="32"/>
      <c r="Q242" s="33"/>
      <c r="R242" s="39"/>
      <c r="S242" s="162">
        <f t="shared" ref="S242:S243" si="267">SUM(F242:I242)</f>
        <v>0</v>
      </c>
      <c r="T242" s="163">
        <f t="shared" ref="T242:T243" si="268">SUM(J242:M242)</f>
        <v>0</v>
      </c>
      <c r="U242" s="165">
        <f t="shared" ref="U242:U243" si="269">SUM(N242:Q242)</f>
        <v>0</v>
      </c>
    </row>
    <row r="243" spans="1:21" x14ac:dyDescent="0.2">
      <c r="A243" s="11">
        <f t="shared" si="223"/>
        <v>0</v>
      </c>
      <c r="B243" s="11" t="str">
        <f t="shared" si="224"/>
        <v>Anaesthetics10</v>
      </c>
      <c r="C243" s="402" t="str">
        <f t="shared" si="252"/>
        <v>Anaesthetics</v>
      </c>
      <c r="D243" s="84">
        <v>10</v>
      </c>
      <c r="E243" s="21" t="s">
        <v>35</v>
      </c>
      <c r="F243" s="62">
        <f t="shared" ref="F243:Q243" si="270">SUM(F241:F242)</f>
        <v>0</v>
      </c>
      <c r="G243" s="63">
        <f t="shared" si="270"/>
        <v>0</v>
      </c>
      <c r="H243" s="63">
        <f t="shared" si="270"/>
        <v>0</v>
      </c>
      <c r="I243" s="64">
        <f t="shared" si="270"/>
        <v>0</v>
      </c>
      <c r="J243" s="62">
        <f t="shared" si="270"/>
        <v>0</v>
      </c>
      <c r="K243" s="63">
        <f t="shared" si="270"/>
        <v>0</v>
      </c>
      <c r="L243" s="63">
        <f t="shared" si="270"/>
        <v>0</v>
      </c>
      <c r="M243" s="64">
        <f t="shared" si="270"/>
        <v>0</v>
      </c>
      <c r="N243" s="62">
        <f t="shared" si="270"/>
        <v>0</v>
      </c>
      <c r="O243" s="63">
        <f t="shared" si="270"/>
        <v>0</v>
      </c>
      <c r="P243" s="63">
        <f t="shared" si="270"/>
        <v>0</v>
      </c>
      <c r="Q243" s="64">
        <f t="shared" si="270"/>
        <v>0</v>
      </c>
      <c r="R243" s="79"/>
      <c r="S243" s="62">
        <f t="shared" si="267"/>
        <v>0</v>
      </c>
      <c r="T243" s="63">
        <f t="shared" si="268"/>
        <v>0</v>
      </c>
      <c r="U243" s="103">
        <f t="shared" si="269"/>
        <v>0</v>
      </c>
    </row>
    <row r="244" spans="1:21" x14ac:dyDescent="0.2">
      <c r="A244" s="11">
        <f t="shared" si="223"/>
        <v>0</v>
      </c>
      <c r="B244" s="11" t="str">
        <f t="shared" si="224"/>
        <v xml:space="preserve">Anaesthetics </v>
      </c>
      <c r="C244" s="402" t="str">
        <f t="shared" si="252"/>
        <v>Anaesthetics</v>
      </c>
      <c r="D244" s="89" t="s">
        <v>100</v>
      </c>
      <c r="E244" s="43"/>
      <c r="F244" s="38"/>
      <c r="G244" s="39"/>
      <c r="H244" s="39"/>
      <c r="I244" s="40"/>
      <c r="J244" s="38"/>
      <c r="K244" s="39"/>
      <c r="L244" s="39"/>
      <c r="M244" s="40"/>
      <c r="N244" s="38"/>
      <c r="O244" s="39"/>
      <c r="P244" s="39"/>
      <c r="Q244" s="40"/>
      <c r="R244" s="39"/>
      <c r="S244" s="77"/>
      <c r="T244" s="56"/>
      <c r="U244" s="104"/>
    </row>
    <row r="245" spans="1:21" x14ac:dyDescent="0.2">
      <c r="A245" s="11">
        <f t="shared" si="223"/>
        <v>0</v>
      </c>
      <c r="B245" s="11" t="str">
        <f t="shared" si="224"/>
        <v xml:space="preserve">Anaesthetics </v>
      </c>
      <c r="C245" s="402" t="str">
        <f t="shared" si="252"/>
        <v>Anaesthetics</v>
      </c>
      <c r="D245" s="84" t="s">
        <v>100</v>
      </c>
      <c r="E245" s="21" t="s">
        <v>27</v>
      </c>
      <c r="F245" s="23"/>
      <c r="G245" s="24"/>
      <c r="H245" s="24"/>
      <c r="I245" s="25"/>
      <c r="J245" s="23"/>
      <c r="K245" s="24"/>
      <c r="L245" s="24"/>
      <c r="M245" s="25"/>
      <c r="N245" s="23"/>
      <c r="O245" s="24"/>
      <c r="P245" s="24"/>
      <c r="Q245" s="25"/>
      <c r="R245" s="39"/>
      <c r="S245" s="71"/>
      <c r="T245" s="72"/>
      <c r="U245" s="100"/>
    </row>
    <row r="246" spans="1:21" x14ac:dyDescent="0.2">
      <c r="A246" s="11">
        <f t="shared" si="223"/>
        <v>0</v>
      </c>
      <c r="B246" s="11" t="str">
        <f t="shared" si="224"/>
        <v>Anaesthetics11</v>
      </c>
      <c r="C246" s="402" t="str">
        <f t="shared" si="252"/>
        <v>Anaesthetics</v>
      </c>
      <c r="D246" s="154">
        <v>11</v>
      </c>
      <c r="E246" s="155" t="s">
        <v>133</v>
      </c>
      <c r="F246" s="156">
        <f>F238-F241</f>
        <v>0</v>
      </c>
      <c r="G246" s="157">
        <f t="shared" ref="G246:Q246" si="271">G238-G241</f>
        <v>0</v>
      </c>
      <c r="H246" s="157">
        <f t="shared" si="271"/>
        <v>0</v>
      </c>
      <c r="I246" s="158">
        <f t="shared" si="271"/>
        <v>0</v>
      </c>
      <c r="J246" s="156">
        <f t="shared" si="271"/>
        <v>0</v>
      </c>
      <c r="K246" s="157">
        <f t="shared" si="271"/>
        <v>0</v>
      </c>
      <c r="L246" s="157">
        <f t="shared" si="271"/>
        <v>0</v>
      </c>
      <c r="M246" s="158">
        <f t="shared" si="271"/>
        <v>0</v>
      </c>
      <c r="N246" s="156">
        <f t="shared" si="271"/>
        <v>0</v>
      </c>
      <c r="O246" s="157">
        <f t="shared" si="271"/>
        <v>0</v>
      </c>
      <c r="P246" s="157">
        <f t="shared" si="271"/>
        <v>0</v>
      </c>
      <c r="Q246" s="158">
        <f t="shared" si="271"/>
        <v>0</v>
      </c>
      <c r="R246" s="56"/>
      <c r="S246" s="158">
        <f t="shared" ref="S246:U246" si="272">S238-S241</f>
        <v>0</v>
      </c>
      <c r="T246" s="157">
        <f t="shared" si="272"/>
        <v>0</v>
      </c>
      <c r="U246" s="160">
        <f t="shared" si="272"/>
        <v>0</v>
      </c>
    </row>
    <row r="247" spans="1:21" x14ac:dyDescent="0.2">
      <c r="A247" s="11">
        <f t="shared" si="223"/>
        <v>0</v>
      </c>
      <c r="B247" s="11" t="str">
        <f t="shared" si="224"/>
        <v>Anaesthetics12</v>
      </c>
      <c r="C247" s="402" t="str">
        <f t="shared" si="252"/>
        <v>Anaesthetics</v>
      </c>
      <c r="D247" s="154">
        <v>12</v>
      </c>
      <c r="E247" s="155" t="s">
        <v>134</v>
      </c>
      <c r="F247" s="162">
        <f t="shared" ref="F247:U247" si="273">F238-F243</f>
        <v>0</v>
      </c>
      <c r="G247" s="163">
        <f t="shared" si="273"/>
        <v>0</v>
      </c>
      <c r="H247" s="163">
        <f t="shared" si="273"/>
        <v>0</v>
      </c>
      <c r="I247" s="164">
        <f t="shared" si="273"/>
        <v>0</v>
      </c>
      <c r="J247" s="162">
        <f t="shared" si="273"/>
        <v>0</v>
      </c>
      <c r="K247" s="163">
        <f t="shared" si="273"/>
        <v>0</v>
      </c>
      <c r="L247" s="163">
        <f t="shared" si="273"/>
        <v>0</v>
      </c>
      <c r="M247" s="164">
        <f t="shared" si="273"/>
        <v>0</v>
      </c>
      <c r="N247" s="162">
        <f t="shared" si="273"/>
        <v>0</v>
      </c>
      <c r="O247" s="163">
        <f t="shared" si="273"/>
        <v>0</v>
      </c>
      <c r="P247" s="163">
        <f t="shared" si="273"/>
        <v>0</v>
      </c>
      <c r="Q247" s="164">
        <f t="shared" si="273"/>
        <v>0</v>
      </c>
      <c r="R247" s="56">
        <f t="shared" si="273"/>
        <v>0</v>
      </c>
      <c r="S247" s="162">
        <f t="shared" si="273"/>
        <v>0</v>
      </c>
      <c r="T247" s="163">
        <f t="shared" si="273"/>
        <v>0</v>
      </c>
      <c r="U247" s="165">
        <f t="shared" si="273"/>
        <v>0</v>
      </c>
    </row>
    <row r="248" spans="1:21" x14ac:dyDescent="0.2">
      <c r="A248" s="11">
        <f t="shared" si="223"/>
        <v>0</v>
      </c>
      <c r="B248" s="11" t="str">
        <f t="shared" si="224"/>
        <v>Anaesthetics13</v>
      </c>
      <c r="C248" s="402" t="str">
        <f t="shared" si="252"/>
        <v>Anaesthetics</v>
      </c>
      <c r="D248" s="154">
        <v>13</v>
      </c>
      <c r="E248" s="161" t="s">
        <v>30</v>
      </c>
      <c r="F248" s="173">
        <f>F232+F247</f>
        <v>0</v>
      </c>
      <c r="G248" s="167">
        <f>F248+G247</f>
        <v>0</v>
      </c>
      <c r="H248" s="167">
        <f t="shared" ref="H248:Q248" si="274">G248+H247</f>
        <v>0</v>
      </c>
      <c r="I248" s="169">
        <f t="shared" si="274"/>
        <v>0</v>
      </c>
      <c r="J248" s="166">
        <f t="shared" si="274"/>
        <v>0</v>
      </c>
      <c r="K248" s="167">
        <f t="shared" si="274"/>
        <v>0</v>
      </c>
      <c r="L248" s="167">
        <f t="shared" si="274"/>
        <v>0</v>
      </c>
      <c r="M248" s="169">
        <f t="shared" si="274"/>
        <v>0</v>
      </c>
      <c r="N248" s="166">
        <f t="shared" si="274"/>
        <v>0</v>
      </c>
      <c r="O248" s="167">
        <f t="shared" si="274"/>
        <v>0</v>
      </c>
      <c r="P248" s="167">
        <f t="shared" si="274"/>
        <v>0</v>
      </c>
      <c r="Q248" s="169">
        <f t="shared" si="274"/>
        <v>0</v>
      </c>
      <c r="R248" s="56"/>
      <c r="S248" s="166">
        <f>I248</f>
        <v>0</v>
      </c>
      <c r="T248" s="167">
        <f>M248</f>
        <v>0</v>
      </c>
      <c r="U248" s="168">
        <f>Q248</f>
        <v>0</v>
      </c>
    </row>
    <row r="249" spans="1:21" x14ac:dyDescent="0.2">
      <c r="A249" s="11">
        <f t="shared" si="223"/>
        <v>0</v>
      </c>
      <c r="B249" s="11" t="str">
        <f t="shared" si="224"/>
        <v>Anaesthetics14</v>
      </c>
      <c r="C249" s="402" t="str">
        <f t="shared" si="252"/>
        <v>Anaesthetics</v>
      </c>
      <c r="D249" s="154">
        <v>14</v>
      </c>
      <c r="E249" s="155" t="s">
        <v>28</v>
      </c>
      <c r="F249" s="166" t="e">
        <f>F248/(F243/13)</f>
        <v>#DIV/0!</v>
      </c>
      <c r="G249" s="167" t="e">
        <f t="shared" ref="G249:Q249" si="275">G248/(G243/13)</f>
        <v>#DIV/0!</v>
      </c>
      <c r="H249" s="167" t="e">
        <f t="shared" si="275"/>
        <v>#DIV/0!</v>
      </c>
      <c r="I249" s="169" t="e">
        <f t="shared" si="275"/>
        <v>#DIV/0!</v>
      </c>
      <c r="J249" s="166" t="e">
        <f t="shared" si="275"/>
        <v>#DIV/0!</v>
      </c>
      <c r="K249" s="167" t="e">
        <f t="shared" si="275"/>
        <v>#DIV/0!</v>
      </c>
      <c r="L249" s="167" t="e">
        <f t="shared" si="275"/>
        <v>#DIV/0!</v>
      </c>
      <c r="M249" s="169" t="e">
        <f t="shared" si="275"/>
        <v>#DIV/0!</v>
      </c>
      <c r="N249" s="166" t="e">
        <f t="shared" si="275"/>
        <v>#DIV/0!</v>
      </c>
      <c r="O249" s="167" t="e">
        <f t="shared" si="275"/>
        <v>#DIV/0!</v>
      </c>
      <c r="P249" s="167" t="e">
        <f t="shared" si="275"/>
        <v>#DIV/0!</v>
      </c>
      <c r="Q249" s="169" t="e">
        <f t="shared" si="275"/>
        <v>#DIV/0!</v>
      </c>
      <c r="R249" s="56"/>
      <c r="S249" s="166" t="e">
        <f t="shared" ref="S249" si="276">I249</f>
        <v>#DIV/0!</v>
      </c>
      <c r="T249" s="167" t="e">
        <f t="shared" ref="T249" si="277">M249</f>
        <v>#DIV/0!</v>
      </c>
      <c r="U249" s="168" t="e">
        <f t="shared" ref="U249" si="278">Q249</f>
        <v>#DIV/0!</v>
      </c>
    </row>
    <row r="250" spans="1:21" x14ac:dyDescent="0.2">
      <c r="A250" s="11">
        <f t="shared" si="223"/>
        <v>0</v>
      </c>
      <c r="B250" s="11" t="str">
        <f t="shared" si="224"/>
        <v>Anaesthetics15</v>
      </c>
      <c r="C250" s="402" t="str">
        <f t="shared" si="252"/>
        <v>Anaesthetics</v>
      </c>
      <c r="D250" s="86">
        <v>15</v>
      </c>
      <c r="E250" s="45" t="s">
        <v>33</v>
      </c>
      <c r="F250" s="48"/>
      <c r="G250" s="46"/>
      <c r="H250" s="46"/>
      <c r="I250" s="47"/>
      <c r="J250" s="48"/>
      <c r="K250" s="46"/>
      <c r="L250" s="46"/>
      <c r="M250" s="47"/>
      <c r="N250" s="48"/>
      <c r="O250" s="46"/>
      <c r="P250" s="46"/>
      <c r="Q250" s="47"/>
      <c r="R250" s="39"/>
      <c r="S250" s="166">
        <f>I250</f>
        <v>0</v>
      </c>
      <c r="T250" s="167">
        <f>M250</f>
        <v>0</v>
      </c>
      <c r="U250" s="168">
        <f>Q250</f>
        <v>0</v>
      </c>
    </row>
    <row r="251" spans="1:21" x14ac:dyDescent="0.2">
      <c r="A251" s="11">
        <f t="shared" si="223"/>
        <v>0</v>
      </c>
      <c r="B251" s="11" t="str">
        <f t="shared" si="224"/>
        <v>Anaesthetics16</v>
      </c>
      <c r="C251" s="402" t="str">
        <f t="shared" si="252"/>
        <v>Anaesthetics</v>
      </c>
      <c r="D251" s="154">
        <v>16</v>
      </c>
      <c r="E251" s="155" t="s">
        <v>275</v>
      </c>
      <c r="F251" s="166" t="e">
        <f>VLOOKUP(CONCATENATE($A251,$C251),'[1]TTG Board spclty milstns MNTH'!$D$2:$AJ$386,F$7,FALSE)</f>
        <v>#N/A</v>
      </c>
      <c r="G251" s="167" t="e">
        <f>VLOOKUP(CONCATENATE($A251,$C251),'[1]TTG Board spclty milstns MNTH'!$D$2:$AJ$386,G$7,FALSE)</f>
        <v>#N/A</v>
      </c>
      <c r="H251" s="167" t="e">
        <f>VLOOKUP(CONCATENATE($A251,$C251),'[1]TTG Board spclty milstns MNTH'!$D$2:$AJ$386,H$7,FALSE)</f>
        <v>#N/A</v>
      </c>
      <c r="I251" s="169" t="e">
        <f>VLOOKUP(CONCATENATE($A251,$C251),'[1]TTG Board spclty milstns MNTH'!$D$2:$AJ$386,I$7,FALSE)</f>
        <v>#N/A</v>
      </c>
      <c r="J251" s="166" t="e">
        <f>VLOOKUP(CONCATENATE($A251,$C251),'[1]TTG Board spclty milstns MNTH'!$D$2:$AJ$386,J$7,FALSE)</f>
        <v>#N/A</v>
      </c>
      <c r="K251" s="167" t="e">
        <f>VLOOKUP(CONCATENATE($A251,$C251),'[1]TTG Board spclty milstns MNTH'!$D$2:$AJ$386,K$7,FALSE)</f>
        <v>#N/A</v>
      </c>
      <c r="L251" s="167" t="e">
        <f>VLOOKUP(CONCATENATE($A251,$C251),'[1]TTG Board spclty milstns MNTH'!$D$2:$AJ$386,L$7,FALSE)</f>
        <v>#N/A</v>
      </c>
      <c r="M251" s="169" t="e">
        <f>VLOOKUP(CONCATENATE($A251,$C251),'[1]TTG Board spclty milstns MNTH'!$D$2:$AJ$386,M$7,FALSE)</f>
        <v>#N/A</v>
      </c>
      <c r="N251" s="409" t="s">
        <v>16</v>
      </c>
      <c r="O251" s="410" t="s">
        <v>16</v>
      </c>
      <c r="P251" s="410" t="s">
        <v>16</v>
      </c>
      <c r="Q251" s="411" t="s">
        <v>16</v>
      </c>
      <c r="R251" s="39"/>
      <c r="S251" s="166" t="e">
        <f>I251</f>
        <v>#N/A</v>
      </c>
      <c r="T251" s="167" t="e">
        <f>M251</f>
        <v>#N/A</v>
      </c>
      <c r="U251" s="168" t="str">
        <f>Q251</f>
        <v>-</v>
      </c>
    </row>
    <row r="252" spans="1:21" ht="13.5" thickBot="1" x14ac:dyDescent="0.25">
      <c r="A252" s="11">
        <f t="shared" si="223"/>
        <v>0</v>
      </c>
      <c r="B252" s="11" t="str">
        <f t="shared" si="224"/>
        <v>Anaesthetics17</v>
      </c>
      <c r="C252" s="402" t="str">
        <f t="shared" si="252"/>
        <v>Anaesthetics</v>
      </c>
      <c r="D252" s="86">
        <v>17</v>
      </c>
      <c r="E252" s="44" t="s">
        <v>34</v>
      </c>
      <c r="F252" s="48"/>
      <c r="G252" s="46"/>
      <c r="H252" s="46"/>
      <c r="I252" s="47"/>
      <c r="J252" s="48"/>
      <c r="K252" s="46"/>
      <c r="L252" s="46"/>
      <c r="M252" s="47"/>
      <c r="N252" s="48"/>
      <c r="O252" s="46"/>
      <c r="P252" s="46"/>
      <c r="Q252" s="47"/>
      <c r="R252" s="39"/>
      <c r="S252" s="166">
        <f>I252</f>
        <v>0</v>
      </c>
      <c r="T252" s="167">
        <f>M252</f>
        <v>0</v>
      </c>
      <c r="U252" s="168">
        <f>Q252</f>
        <v>0</v>
      </c>
    </row>
    <row r="253" spans="1:21" ht="18.75" thickBot="1" x14ac:dyDescent="0.3">
      <c r="A253" s="11">
        <f t="shared" si="223"/>
        <v>0</v>
      </c>
      <c r="B253" s="11" t="str">
        <f t="shared" si="224"/>
        <v>CardiologyCardiology</v>
      </c>
      <c r="C253" s="416" t="str">
        <f>D253</f>
        <v>Cardiology</v>
      </c>
      <c r="D253" s="417" t="s">
        <v>60</v>
      </c>
      <c r="E253" s="80"/>
      <c r="F253" s="127"/>
      <c r="G253" s="81"/>
      <c r="H253" s="81"/>
      <c r="I253" s="81"/>
      <c r="J253" s="81"/>
      <c r="K253" s="81"/>
      <c r="L253" s="81"/>
      <c r="M253" s="81"/>
      <c r="N253" s="69"/>
      <c r="O253" s="69"/>
      <c r="P253" s="69"/>
      <c r="Q253" s="69"/>
      <c r="R253" s="69"/>
      <c r="S253" s="134"/>
      <c r="T253" s="134"/>
      <c r="U253" s="135"/>
    </row>
    <row r="254" spans="1:21" x14ac:dyDescent="0.2">
      <c r="A254" s="11">
        <f t="shared" si="223"/>
        <v>0</v>
      </c>
      <c r="B254" s="11" t="str">
        <f t="shared" si="224"/>
        <v>Cardiology1</v>
      </c>
      <c r="C254" s="402" t="str">
        <f>C253</f>
        <v>Cardiology</v>
      </c>
      <c r="D254" s="84">
        <v>1</v>
      </c>
      <c r="E254" s="21" t="s">
        <v>55</v>
      </c>
      <c r="F254" s="198">
        <v>0</v>
      </c>
      <c r="G254" s="20"/>
      <c r="H254" s="20"/>
      <c r="I254" s="120"/>
      <c r="J254" s="128"/>
      <c r="K254" s="13"/>
      <c r="L254" s="13"/>
      <c r="M254" s="129"/>
      <c r="N254" s="128"/>
      <c r="O254" s="13"/>
      <c r="P254" s="13"/>
      <c r="Q254" s="129"/>
      <c r="R254" s="41"/>
      <c r="S254" s="117"/>
      <c r="T254" s="65"/>
      <c r="U254" s="118"/>
    </row>
    <row r="255" spans="1:21" x14ac:dyDescent="0.2">
      <c r="A255" s="11">
        <f t="shared" si="223"/>
        <v>0</v>
      </c>
      <c r="B255" s="11" t="str">
        <f t="shared" si="224"/>
        <v>Cardiology2</v>
      </c>
      <c r="C255" s="402" t="str">
        <f t="shared" ref="C255:C276" si="279">C254</f>
        <v>Cardiology</v>
      </c>
      <c r="D255" s="84">
        <v>2</v>
      </c>
      <c r="E255" s="21" t="s">
        <v>117</v>
      </c>
      <c r="F255" s="198">
        <v>0</v>
      </c>
      <c r="G255" s="20"/>
      <c r="H255" s="20"/>
      <c r="I255" s="120"/>
      <c r="J255" s="119"/>
      <c r="K255" s="20"/>
      <c r="L255" s="20"/>
      <c r="M255" s="120"/>
      <c r="N255" s="119"/>
      <c r="O255" s="20"/>
      <c r="P255" s="20"/>
      <c r="Q255" s="120"/>
      <c r="R255" s="41"/>
      <c r="S255" s="117"/>
      <c r="T255" s="65"/>
      <c r="U255" s="118"/>
    </row>
    <row r="256" spans="1:21" x14ac:dyDescent="0.2">
      <c r="A256" s="11">
        <f t="shared" si="223"/>
        <v>0</v>
      </c>
      <c r="B256" s="11" t="str">
        <f t="shared" si="224"/>
        <v>Cardiology3</v>
      </c>
      <c r="C256" s="402" t="str">
        <f t="shared" si="279"/>
        <v>Cardiology</v>
      </c>
      <c r="D256" s="84">
        <v>3</v>
      </c>
      <c r="E256" s="21" t="s">
        <v>118</v>
      </c>
      <c r="F256" s="198">
        <v>0</v>
      </c>
      <c r="G256" s="20"/>
      <c r="H256" s="20"/>
      <c r="I256" s="120"/>
      <c r="J256" s="119"/>
      <c r="K256" s="20"/>
      <c r="L256" s="20"/>
      <c r="M256" s="120"/>
      <c r="N256" s="119"/>
      <c r="O256" s="20"/>
      <c r="P256" s="20"/>
      <c r="Q256" s="120"/>
      <c r="R256" s="41"/>
      <c r="S256" s="117"/>
      <c r="T256" s="65"/>
      <c r="U256" s="118"/>
    </row>
    <row r="257" spans="1:21" x14ac:dyDescent="0.2">
      <c r="A257" s="11">
        <f t="shared" si="223"/>
        <v>0</v>
      </c>
      <c r="B257" s="11" t="str">
        <f t="shared" si="224"/>
        <v xml:space="preserve">Cardiology </v>
      </c>
      <c r="C257" s="402" t="str">
        <f t="shared" si="279"/>
        <v>Cardiology</v>
      </c>
      <c r="D257" s="88" t="s">
        <v>100</v>
      </c>
      <c r="E257" s="34"/>
      <c r="F257" s="20"/>
      <c r="G257" s="20"/>
      <c r="H257" s="20"/>
      <c r="I257" s="120"/>
      <c r="J257" s="130"/>
      <c r="K257" s="52"/>
      <c r="L257" s="52"/>
      <c r="M257" s="131"/>
      <c r="N257" s="130"/>
      <c r="O257" s="52"/>
      <c r="P257" s="52"/>
      <c r="Q257" s="131"/>
      <c r="R257" s="41"/>
      <c r="S257" s="117"/>
      <c r="T257" s="65"/>
      <c r="U257" s="118"/>
    </row>
    <row r="258" spans="1:21" x14ac:dyDescent="0.2">
      <c r="A258" s="11">
        <f t="shared" si="223"/>
        <v>0</v>
      </c>
      <c r="B258" s="11" t="str">
        <f t="shared" si="224"/>
        <v xml:space="preserve">Cardiology </v>
      </c>
      <c r="C258" s="402" t="str">
        <f t="shared" si="279"/>
        <v>Cardiology</v>
      </c>
      <c r="D258" s="84" t="s">
        <v>100</v>
      </c>
      <c r="E258" s="21" t="s">
        <v>36</v>
      </c>
      <c r="F258" s="23"/>
      <c r="G258" s="24"/>
      <c r="H258" s="24"/>
      <c r="I258" s="25"/>
      <c r="J258" s="23"/>
      <c r="K258" s="24"/>
      <c r="L258" s="24"/>
      <c r="M258" s="25"/>
      <c r="N258" s="23"/>
      <c r="O258" s="24"/>
      <c r="P258" s="24"/>
      <c r="Q258" s="25"/>
      <c r="R258" s="41"/>
      <c r="S258" s="71"/>
      <c r="T258" s="72"/>
      <c r="U258" s="100"/>
    </row>
    <row r="259" spans="1:21" x14ac:dyDescent="0.2">
      <c r="A259" s="11">
        <f t="shared" si="223"/>
        <v>0</v>
      </c>
      <c r="B259" s="11" t="str">
        <f t="shared" si="224"/>
        <v>Cardiology4</v>
      </c>
      <c r="C259" s="402" t="str">
        <f t="shared" si="279"/>
        <v>Cardiology</v>
      </c>
      <c r="D259" s="86">
        <v>4</v>
      </c>
      <c r="E259" s="44" t="s">
        <v>15</v>
      </c>
      <c r="F259" s="27"/>
      <c r="G259" s="28"/>
      <c r="H259" s="28"/>
      <c r="I259" s="29"/>
      <c r="J259" s="27"/>
      <c r="K259" s="28"/>
      <c r="L259" s="28"/>
      <c r="M259" s="29"/>
      <c r="N259" s="27"/>
      <c r="O259" s="28"/>
      <c r="P259" s="28"/>
      <c r="Q259" s="29"/>
      <c r="R259" s="41"/>
      <c r="S259" s="181">
        <f>SUM(F259:I259)</f>
        <v>0</v>
      </c>
      <c r="T259" s="182">
        <f>SUM(J259:M259)</f>
        <v>0</v>
      </c>
      <c r="U259" s="183">
        <f>SUM(N259:Q259)</f>
        <v>0</v>
      </c>
    </row>
    <row r="260" spans="1:21" x14ac:dyDescent="0.2">
      <c r="A260" s="11">
        <f t="shared" si="223"/>
        <v>0</v>
      </c>
      <c r="B260" s="11" t="str">
        <f t="shared" si="224"/>
        <v>Cardiology5</v>
      </c>
      <c r="C260" s="402" t="str">
        <f t="shared" si="279"/>
        <v>Cardiology</v>
      </c>
      <c r="D260" s="154">
        <v>5</v>
      </c>
      <c r="E260" s="161" t="s">
        <v>31</v>
      </c>
      <c r="F260" s="163">
        <f>VLOOKUP(CONCATENATE($C260,$F$8),'1. Performance Plan OP'!$B$13:$U$672,F$9,FALSE)</f>
        <v>0</v>
      </c>
      <c r="G260" s="157">
        <f>VLOOKUP(CONCATENATE($C260,$F$8),'1. Performance Plan OP'!$B$13:$U$672,G$9,FALSE)</f>
        <v>0</v>
      </c>
      <c r="H260" s="157">
        <f>VLOOKUP(CONCATENATE($C260,$F$8),'1. Performance Plan OP'!$B$13:$U$672,H$9,FALSE)</f>
        <v>0</v>
      </c>
      <c r="I260" s="158">
        <f>VLOOKUP(CONCATENATE($C260,$F$8),'1. Performance Plan OP'!$B$13:$U$672,I$9,FALSE)</f>
        <v>0</v>
      </c>
      <c r="J260" s="156">
        <f>VLOOKUP(CONCATENATE($C260,$F$8),'1. Performance Plan OP'!$B$13:$U$672,J$9,FALSE)</f>
        <v>0</v>
      </c>
      <c r="K260" s="157">
        <f>VLOOKUP(CONCATENATE($C260,$F$8),'1. Performance Plan OP'!$B$13:$U$672,K$9,FALSE)</f>
        <v>0</v>
      </c>
      <c r="L260" s="157">
        <f>VLOOKUP(CONCATENATE($C260,$F$8),'1. Performance Plan OP'!$B$13:$U$672,L$9,FALSE)</f>
        <v>0</v>
      </c>
      <c r="M260" s="158">
        <f>VLOOKUP(CONCATENATE($C260,$F$8),'1. Performance Plan OP'!$B$13:$U$672,M$9,FALSE)</f>
        <v>0</v>
      </c>
      <c r="N260" s="156">
        <f>VLOOKUP(CONCATENATE($C260,$F$8),'1. Performance Plan OP'!$B$13:$U$672,N$9,FALSE)</f>
        <v>0</v>
      </c>
      <c r="O260" s="157">
        <f>VLOOKUP(CONCATENATE($C260,$F$8),'1. Performance Plan OP'!$B$13:$U$672,O$9,FALSE)</f>
        <v>0</v>
      </c>
      <c r="P260" s="157">
        <f>VLOOKUP(CONCATENATE($C260,$F$8),'1. Performance Plan OP'!$B$13:$U$672,P$9,FALSE)</f>
        <v>0</v>
      </c>
      <c r="Q260" s="158">
        <f>VLOOKUP(CONCATENATE($C260,$F$8),'1. Performance Plan OP'!$B$13:$U$672,Q$9,FALSE)</f>
        <v>0</v>
      </c>
      <c r="R260" s="79"/>
      <c r="S260" s="156">
        <f>SUM(F260:I260)</f>
        <v>0</v>
      </c>
      <c r="T260" s="157">
        <f>SUM(J260:M260)</f>
        <v>0</v>
      </c>
      <c r="U260" s="160">
        <f>SUM(N260:Q260)</f>
        <v>0</v>
      </c>
    </row>
    <row r="261" spans="1:21" x14ac:dyDescent="0.2">
      <c r="A261" s="11">
        <f t="shared" si="223"/>
        <v>0</v>
      </c>
      <c r="B261" s="11" t="str">
        <f t="shared" si="224"/>
        <v>Cardiology6</v>
      </c>
      <c r="C261" s="402" t="str">
        <f t="shared" si="279"/>
        <v>Cardiology</v>
      </c>
      <c r="D261" s="87">
        <v>6</v>
      </c>
      <c r="E261" s="45" t="s">
        <v>14</v>
      </c>
      <c r="F261" s="31"/>
      <c r="G261" s="32"/>
      <c r="H261" s="32"/>
      <c r="I261" s="33"/>
      <c r="J261" s="31"/>
      <c r="K261" s="32"/>
      <c r="L261" s="32"/>
      <c r="M261" s="33"/>
      <c r="N261" s="31"/>
      <c r="O261" s="32"/>
      <c r="P261" s="32"/>
      <c r="Q261" s="33"/>
      <c r="R261" s="41"/>
      <c r="S261" s="162">
        <f t="shared" ref="S261:S262" si="280">SUM(F261:I261)</f>
        <v>0</v>
      </c>
      <c r="T261" s="163">
        <f t="shared" ref="T261:T262" si="281">SUM(J261:M261)</f>
        <v>0</v>
      </c>
      <c r="U261" s="165">
        <f t="shared" ref="U261:U262" si="282">SUM(N261:Q261)</f>
        <v>0</v>
      </c>
    </row>
    <row r="262" spans="1:21" x14ac:dyDescent="0.2">
      <c r="A262" s="11">
        <f t="shared" si="223"/>
        <v>0</v>
      </c>
      <c r="B262" s="11" t="str">
        <f t="shared" si="224"/>
        <v>Cardiology7</v>
      </c>
      <c r="C262" s="402" t="str">
        <f t="shared" si="279"/>
        <v>Cardiology</v>
      </c>
      <c r="D262" s="84">
        <v>7</v>
      </c>
      <c r="E262" s="21" t="s">
        <v>18</v>
      </c>
      <c r="F262" s="62">
        <f>SUM(F259:F260)-F261</f>
        <v>0</v>
      </c>
      <c r="G262" s="63">
        <f t="shared" ref="G262" si="283">SUM(G259:G260)-G261</f>
        <v>0</v>
      </c>
      <c r="H262" s="63">
        <f t="shared" ref="H262" si="284">SUM(H259:H260)-H261</f>
        <v>0</v>
      </c>
      <c r="I262" s="64">
        <f t="shared" ref="I262" si="285">SUM(I259:I260)-I261</f>
        <v>0</v>
      </c>
      <c r="J262" s="62">
        <f t="shared" ref="J262" si="286">SUM(J259:J260)-J261</f>
        <v>0</v>
      </c>
      <c r="K262" s="63">
        <f t="shared" ref="K262" si="287">SUM(K259:K260)-K261</f>
        <v>0</v>
      </c>
      <c r="L262" s="63">
        <f t="shared" ref="L262" si="288">SUM(L259:L260)-L261</f>
        <v>0</v>
      </c>
      <c r="M262" s="64">
        <f t="shared" ref="M262" si="289">SUM(M259:M260)-M261</f>
        <v>0</v>
      </c>
      <c r="N262" s="62">
        <f t="shared" ref="N262" si="290">SUM(N259:N260)-N261</f>
        <v>0</v>
      </c>
      <c r="O262" s="63">
        <f t="shared" ref="O262" si="291">SUM(O259:O260)-O261</f>
        <v>0</v>
      </c>
      <c r="P262" s="63">
        <f t="shared" ref="P262" si="292">SUM(P259:P260)-P261</f>
        <v>0</v>
      </c>
      <c r="Q262" s="64">
        <f t="shared" ref="Q262" si="293">SUM(Q259:Q260)-Q261</f>
        <v>0</v>
      </c>
      <c r="R262" s="79"/>
      <c r="S262" s="62">
        <f t="shared" si="280"/>
        <v>0</v>
      </c>
      <c r="T262" s="63">
        <f t="shared" si="281"/>
        <v>0</v>
      </c>
      <c r="U262" s="103">
        <f t="shared" si="282"/>
        <v>0</v>
      </c>
    </row>
    <row r="263" spans="1:21" x14ac:dyDescent="0.2">
      <c r="A263" s="11">
        <f t="shared" si="223"/>
        <v>0</v>
      </c>
      <c r="B263" s="11" t="str">
        <f t="shared" si="224"/>
        <v xml:space="preserve">Cardiology </v>
      </c>
      <c r="C263" s="402" t="str">
        <f t="shared" si="279"/>
        <v>Cardiology</v>
      </c>
      <c r="D263" s="88" t="s">
        <v>100</v>
      </c>
      <c r="E263" s="34"/>
      <c r="F263" s="35"/>
      <c r="G263" s="36"/>
      <c r="H263" s="36"/>
      <c r="I263" s="37"/>
      <c r="J263" s="38"/>
      <c r="K263" s="39"/>
      <c r="L263" s="39"/>
      <c r="M263" s="40"/>
      <c r="N263" s="38"/>
      <c r="O263" s="39"/>
      <c r="P263" s="39"/>
      <c r="Q263" s="40"/>
      <c r="R263" s="41"/>
      <c r="S263" s="77"/>
      <c r="T263" s="56"/>
      <c r="U263" s="104"/>
    </row>
    <row r="264" spans="1:21" x14ac:dyDescent="0.2">
      <c r="A264" s="11">
        <f t="shared" si="223"/>
        <v>0</v>
      </c>
      <c r="B264" s="11" t="str">
        <f t="shared" si="224"/>
        <v xml:space="preserve">Cardiology </v>
      </c>
      <c r="C264" s="402" t="str">
        <f t="shared" si="279"/>
        <v>Cardiology</v>
      </c>
      <c r="D264" s="84" t="s">
        <v>100</v>
      </c>
      <c r="E264" s="21" t="s">
        <v>32</v>
      </c>
      <c r="F264" s="23"/>
      <c r="G264" s="24"/>
      <c r="H264" s="24"/>
      <c r="I264" s="25"/>
      <c r="J264" s="23"/>
      <c r="K264" s="24"/>
      <c r="L264" s="24"/>
      <c r="M264" s="25"/>
      <c r="N264" s="23"/>
      <c r="O264" s="24"/>
      <c r="P264" s="24"/>
      <c r="Q264" s="25"/>
      <c r="R264" s="41"/>
      <c r="S264" s="71"/>
      <c r="T264" s="72"/>
      <c r="U264" s="100"/>
    </row>
    <row r="265" spans="1:21" x14ac:dyDescent="0.2">
      <c r="A265" s="11">
        <f t="shared" si="223"/>
        <v>0</v>
      </c>
      <c r="B265" s="11" t="str">
        <f t="shared" si="224"/>
        <v>Cardiology8</v>
      </c>
      <c r="C265" s="402" t="str">
        <f t="shared" si="279"/>
        <v>Cardiology</v>
      </c>
      <c r="D265" s="86">
        <v>8</v>
      </c>
      <c r="E265" s="44" t="s">
        <v>49</v>
      </c>
      <c r="F265" s="27"/>
      <c r="G265" s="28"/>
      <c r="H265" s="28"/>
      <c r="I265" s="29"/>
      <c r="J265" s="27"/>
      <c r="K265" s="28"/>
      <c r="L265" s="28"/>
      <c r="M265" s="29"/>
      <c r="N265" s="27"/>
      <c r="O265" s="28"/>
      <c r="P265" s="28"/>
      <c r="Q265" s="29"/>
      <c r="R265" s="39"/>
      <c r="S265" s="156">
        <f>SUM(F265:I265)</f>
        <v>0</v>
      </c>
      <c r="T265" s="157">
        <f>SUM(J265:M265)</f>
        <v>0</v>
      </c>
      <c r="U265" s="160">
        <f>SUM(N265:Q265)</f>
        <v>0</v>
      </c>
    </row>
    <row r="266" spans="1:21" x14ac:dyDescent="0.2">
      <c r="A266" s="11">
        <f t="shared" si="223"/>
        <v>0</v>
      </c>
      <c r="B266" s="11" t="str">
        <f t="shared" si="224"/>
        <v>Cardiology9</v>
      </c>
      <c r="C266" s="402" t="str">
        <f t="shared" si="279"/>
        <v>Cardiology</v>
      </c>
      <c r="D266" s="86">
        <v>9</v>
      </c>
      <c r="E266" s="45" t="s">
        <v>56</v>
      </c>
      <c r="F266" s="31"/>
      <c r="G266" s="32"/>
      <c r="H266" s="32"/>
      <c r="I266" s="33"/>
      <c r="J266" s="31"/>
      <c r="K266" s="32"/>
      <c r="L266" s="32"/>
      <c r="M266" s="33"/>
      <c r="N266" s="31"/>
      <c r="O266" s="32"/>
      <c r="P266" s="32"/>
      <c r="Q266" s="33"/>
      <c r="R266" s="39"/>
      <c r="S266" s="162">
        <f t="shared" ref="S266:S267" si="294">SUM(F266:I266)</f>
        <v>0</v>
      </c>
      <c r="T266" s="163">
        <f t="shared" ref="T266:T267" si="295">SUM(J266:M266)</f>
        <v>0</v>
      </c>
      <c r="U266" s="165">
        <f t="shared" ref="U266:U267" si="296">SUM(N266:Q266)</f>
        <v>0</v>
      </c>
    </row>
    <row r="267" spans="1:21" x14ac:dyDescent="0.2">
      <c r="A267" s="11">
        <f t="shared" si="223"/>
        <v>0</v>
      </c>
      <c r="B267" s="11" t="str">
        <f t="shared" si="224"/>
        <v>Cardiology10</v>
      </c>
      <c r="C267" s="402" t="str">
        <f t="shared" si="279"/>
        <v>Cardiology</v>
      </c>
      <c r="D267" s="84">
        <v>10</v>
      </c>
      <c r="E267" s="21" t="s">
        <v>35</v>
      </c>
      <c r="F267" s="62">
        <f t="shared" ref="F267:Q267" si="297">SUM(F265:F266)</f>
        <v>0</v>
      </c>
      <c r="G267" s="63">
        <f t="shared" si="297"/>
        <v>0</v>
      </c>
      <c r="H267" s="63">
        <f t="shared" si="297"/>
        <v>0</v>
      </c>
      <c r="I267" s="64">
        <f t="shared" si="297"/>
        <v>0</v>
      </c>
      <c r="J267" s="62">
        <f t="shared" si="297"/>
        <v>0</v>
      </c>
      <c r="K267" s="63">
        <f t="shared" si="297"/>
        <v>0</v>
      </c>
      <c r="L267" s="63">
        <f t="shared" si="297"/>
        <v>0</v>
      </c>
      <c r="M267" s="64">
        <f t="shared" si="297"/>
        <v>0</v>
      </c>
      <c r="N267" s="62">
        <f t="shared" si="297"/>
        <v>0</v>
      </c>
      <c r="O267" s="63">
        <f t="shared" si="297"/>
        <v>0</v>
      </c>
      <c r="P267" s="63">
        <f t="shared" si="297"/>
        <v>0</v>
      </c>
      <c r="Q267" s="64">
        <f t="shared" si="297"/>
        <v>0</v>
      </c>
      <c r="R267" s="79"/>
      <c r="S267" s="62">
        <f t="shared" si="294"/>
        <v>0</v>
      </c>
      <c r="T267" s="63">
        <f t="shared" si="295"/>
        <v>0</v>
      </c>
      <c r="U267" s="103">
        <f t="shared" si="296"/>
        <v>0</v>
      </c>
    </row>
    <row r="268" spans="1:21" x14ac:dyDescent="0.2">
      <c r="A268" s="11">
        <f t="shared" si="223"/>
        <v>0</v>
      </c>
      <c r="B268" s="11" t="str">
        <f t="shared" si="224"/>
        <v xml:space="preserve">Cardiology </v>
      </c>
      <c r="C268" s="402" t="str">
        <f t="shared" si="279"/>
        <v>Cardiology</v>
      </c>
      <c r="D268" s="89" t="s">
        <v>100</v>
      </c>
      <c r="E268" s="43"/>
      <c r="F268" s="38"/>
      <c r="G268" s="39"/>
      <c r="H268" s="39"/>
      <c r="I268" s="40"/>
      <c r="J268" s="38"/>
      <c r="K268" s="39"/>
      <c r="L268" s="39"/>
      <c r="M268" s="40"/>
      <c r="N268" s="38"/>
      <c r="O268" s="39"/>
      <c r="P268" s="39"/>
      <c r="Q268" s="40"/>
      <c r="R268" s="39"/>
      <c r="S268" s="77"/>
      <c r="T268" s="56"/>
      <c r="U268" s="104"/>
    </row>
    <row r="269" spans="1:21" x14ac:dyDescent="0.2">
      <c r="A269" s="11">
        <f t="shared" si="223"/>
        <v>0</v>
      </c>
      <c r="B269" s="11" t="str">
        <f t="shared" si="224"/>
        <v xml:space="preserve">Cardiology </v>
      </c>
      <c r="C269" s="402" t="str">
        <f t="shared" si="279"/>
        <v>Cardiology</v>
      </c>
      <c r="D269" s="84" t="s">
        <v>100</v>
      </c>
      <c r="E269" s="21" t="s">
        <v>27</v>
      </c>
      <c r="F269" s="23"/>
      <c r="G269" s="24"/>
      <c r="H269" s="24"/>
      <c r="I269" s="25"/>
      <c r="J269" s="23"/>
      <c r="K269" s="24"/>
      <c r="L269" s="24"/>
      <c r="M269" s="25"/>
      <c r="N269" s="23"/>
      <c r="O269" s="24"/>
      <c r="P269" s="24"/>
      <c r="Q269" s="25"/>
      <c r="R269" s="39"/>
      <c r="S269" s="71"/>
      <c r="T269" s="72"/>
      <c r="U269" s="100"/>
    </row>
    <row r="270" spans="1:21" x14ac:dyDescent="0.2">
      <c r="A270" s="11">
        <f t="shared" ref="A270:A333" si="298">$E$5</f>
        <v>0</v>
      </c>
      <c r="B270" s="11" t="str">
        <f t="shared" ref="B270:B333" si="299">CONCATENATE(C270,D270)</f>
        <v>Cardiology11</v>
      </c>
      <c r="C270" s="402" t="str">
        <f t="shared" si="279"/>
        <v>Cardiology</v>
      </c>
      <c r="D270" s="154">
        <v>11</v>
      </c>
      <c r="E270" s="155" t="s">
        <v>133</v>
      </c>
      <c r="F270" s="156">
        <f>F262-F265</f>
        <v>0</v>
      </c>
      <c r="G270" s="157">
        <f t="shared" ref="G270:Q270" si="300">G262-G265</f>
        <v>0</v>
      </c>
      <c r="H270" s="157">
        <f t="shared" si="300"/>
        <v>0</v>
      </c>
      <c r="I270" s="158">
        <f t="shared" si="300"/>
        <v>0</v>
      </c>
      <c r="J270" s="156">
        <f t="shared" si="300"/>
        <v>0</v>
      </c>
      <c r="K270" s="157">
        <f t="shared" si="300"/>
        <v>0</v>
      </c>
      <c r="L270" s="157">
        <f t="shared" si="300"/>
        <v>0</v>
      </c>
      <c r="M270" s="158">
        <f t="shared" si="300"/>
        <v>0</v>
      </c>
      <c r="N270" s="156">
        <f t="shared" si="300"/>
        <v>0</v>
      </c>
      <c r="O270" s="157">
        <f t="shared" si="300"/>
        <v>0</v>
      </c>
      <c r="P270" s="157">
        <f t="shared" si="300"/>
        <v>0</v>
      </c>
      <c r="Q270" s="158">
        <f t="shared" si="300"/>
        <v>0</v>
      </c>
      <c r="R270" s="56"/>
      <c r="S270" s="158">
        <f t="shared" ref="S270:U270" si="301">S262-S265</f>
        <v>0</v>
      </c>
      <c r="T270" s="157">
        <f t="shared" si="301"/>
        <v>0</v>
      </c>
      <c r="U270" s="160">
        <f t="shared" si="301"/>
        <v>0</v>
      </c>
    </row>
    <row r="271" spans="1:21" x14ac:dyDescent="0.2">
      <c r="A271" s="11">
        <f t="shared" si="298"/>
        <v>0</v>
      </c>
      <c r="B271" s="11" t="str">
        <f t="shared" si="299"/>
        <v>Cardiology12</v>
      </c>
      <c r="C271" s="402" t="str">
        <f t="shared" si="279"/>
        <v>Cardiology</v>
      </c>
      <c r="D271" s="154">
        <v>12</v>
      </c>
      <c r="E271" s="155" t="s">
        <v>134</v>
      </c>
      <c r="F271" s="162">
        <f t="shared" ref="F271:U271" si="302">F262-F267</f>
        <v>0</v>
      </c>
      <c r="G271" s="163">
        <f t="shared" si="302"/>
        <v>0</v>
      </c>
      <c r="H271" s="163">
        <f t="shared" si="302"/>
        <v>0</v>
      </c>
      <c r="I271" s="164">
        <f t="shared" si="302"/>
        <v>0</v>
      </c>
      <c r="J271" s="162">
        <f t="shared" si="302"/>
        <v>0</v>
      </c>
      <c r="K271" s="163">
        <f t="shared" si="302"/>
        <v>0</v>
      </c>
      <c r="L271" s="163">
        <f t="shared" si="302"/>
        <v>0</v>
      </c>
      <c r="M271" s="164">
        <f t="shared" si="302"/>
        <v>0</v>
      </c>
      <c r="N271" s="162">
        <f t="shared" si="302"/>
        <v>0</v>
      </c>
      <c r="O271" s="163">
        <f t="shared" si="302"/>
        <v>0</v>
      </c>
      <c r="P271" s="163">
        <f t="shared" si="302"/>
        <v>0</v>
      </c>
      <c r="Q271" s="164">
        <f t="shared" si="302"/>
        <v>0</v>
      </c>
      <c r="R271" s="56">
        <f t="shared" si="302"/>
        <v>0</v>
      </c>
      <c r="S271" s="162">
        <f t="shared" si="302"/>
        <v>0</v>
      </c>
      <c r="T271" s="163">
        <f t="shared" si="302"/>
        <v>0</v>
      </c>
      <c r="U271" s="165">
        <f t="shared" si="302"/>
        <v>0</v>
      </c>
    </row>
    <row r="272" spans="1:21" x14ac:dyDescent="0.2">
      <c r="A272" s="11">
        <f t="shared" si="298"/>
        <v>0</v>
      </c>
      <c r="B272" s="11" t="str">
        <f t="shared" si="299"/>
        <v>Cardiology13</v>
      </c>
      <c r="C272" s="402" t="str">
        <f t="shared" si="279"/>
        <v>Cardiology</v>
      </c>
      <c r="D272" s="154">
        <v>13</v>
      </c>
      <c r="E272" s="161" t="s">
        <v>30</v>
      </c>
      <c r="F272" s="173">
        <f>F256+F271</f>
        <v>0</v>
      </c>
      <c r="G272" s="167">
        <f>F272+G271</f>
        <v>0</v>
      </c>
      <c r="H272" s="167">
        <f t="shared" ref="H272:Q272" si="303">G272+H271</f>
        <v>0</v>
      </c>
      <c r="I272" s="169">
        <f t="shared" si="303"/>
        <v>0</v>
      </c>
      <c r="J272" s="166">
        <f t="shared" si="303"/>
        <v>0</v>
      </c>
      <c r="K272" s="167">
        <f t="shared" si="303"/>
        <v>0</v>
      </c>
      <c r="L272" s="167">
        <f t="shared" si="303"/>
        <v>0</v>
      </c>
      <c r="M272" s="169">
        <f t="shared" si="303"/>
        <v>0</v>
      </c>
      <c r="N272" s="166">
        <f t="shared" si="303"/>
        <v>0</v>
      </c>
      <c r="O272" s="167">
        <f t="shared" si="303"/>
        <v>0</v>
      </c>
      <c r="P272" s="167">
        <f t="shared" si="303"/>
        <v>0</v>
      </c>
      <c r="Q272" s="169">
        <f t="shared" si="303"/>
        <v>0</v>
      </c>
      <c r="R272" s="56"/>
      <c r="S272" s="166">
        <f>I272</f>
        <v>0</v>
      </c>
      <c r="T272" s="167">
        <f>M272</f>
        <v>0</v>
      </c>
      <c r="U272" s="168">
        <f>Q272</f>
        <v>0</v>
      </c>
    </row>
    <row r="273" spans="1:21" x14ac:dyDescent="0.2">
      <c r="A273" s="11">
        <f t="shared" si="298"/>
        <v>0</v>
      </c>
      <c r="B273" s="11" t="str">
        <f t="shared" si="299"/>
        <v>Cardiology14</v>
      </c>
      <c r="C273" s="402" t="str">
        <f t="shared" si="279"/>
        <v>Cardiology</v>
      </c>
      <c r="D273" s="154">
        <v>14</v>
      </c>
      <c r="E273" s="155" t="s">
        <v>28</v>
      </c>
      <c r="F273" s="166" t="e">
        <f>F272/(F267/13)</f>
        <v>#DIV/0!</v>
      </c>
      <c r="G273" s="167" t="e">
        <f t="shared" ref="G273:Q273" si="304">G272/(G267/13)</f>
        <v>#DIV/0!</v>
      </c>
      <c r="H273" s="167" t="e">
        <f t="shared" si="304"/>
        <v>#DIV/0!</v>
      </c>
      <c r="I273" s="169" t="e">
        <f t="shared" si="304"/>
        <v>#DIV/0!</v>
      </c>
      <c r="J273" s="166" t="e">
        <f t="shared" si="304"/>
        <v>#DIV/0!</v>
      </c>
      <c r="K273" s="167" t="e">
        <f t="shared" si="304"/>
        <v>#DIV/0!</v>
      </c>
      <c r="L273" s="167" t="e">
        <f t="shared" si="304"/>
        <v>#DIV/0!</v>
      </c>
      <c r="M273" s="169" t="e">
        <f t="shared" si="304"/>
        <v>#DIV/0!</v>
      </c>
      <c r="N273" s="166" t="e">
        <f t="shared" si="304"/>
        <v>#DIV/0!</v>
      </c>
      <c r="O273" s="167" t="e">
        <f t="shared" si="304"/>
        <v>#DIV/0!</v>
      </c>
      <c r="P273" s="167" t="e">
        <f t="shared" si="304"/>
        <v>#DIV/0!</v>
      </c>
      <c r="Q273" s="169" t="e">
        <f t="shared" si="304"/>
        <v>#DIV/0!</v>
      </c>
      <c r="R273" s="56"/>
      <c r="S273" s="166" t="e">
        <f t="shared" ref="S273" si="305">I273</f>
        <v>#DIV/0!</v>
      </c>
      <c r="T273" s="167" t="e">
        <f t="shared" ref="T273" si="306">M273</f>
        <v>#DIV/0!</v>
      </c>
      <c r="U273" s="168" t="e">
        <f t="shared" ref="U273" si="307">Q273</f>
        <v>#DIV/0!</v>
      </c>
    </row>
    <row r="274" spans="1:21" x14ac:dyDescent="0.2">
      <c r="A274" s="11">
        <f t="shared" si="298"/>
        <v>0</v>
      </c>
      <c r="B274" s="11" t="str">
        <f t="shared" si="299"/>
        <v>Cardiology15</v>
      </c>
      <c r="C274" s="402" t="str">
        <f t="shared" si="279"/>
        <v>Cardiology</v>
      </c>
      <c r="D274" s="86">
        <v>15</v>
      </c>
      <c r="E274" s="45" t="s">
        <v>33</v>
      </c>
      <c r="F274" s="48"/>
      <c r="G274" s="46"/>
      <c r="H274" s="46"/>
      <c r="I274" s="47"/>
      <c r="J274" s="48"/>
      <c r="K274" s="46"/>
      <c r="L274" s="46"/>
      <c r="M274" s="47"/>
      <c r="N274" s="48"/>
      <c r="O274" s="46"/>
      <c r="P274" s="46"/>
      <c r="Q274" s="47"/>
      <c r="R274" s="39"/>
      <c r="S274" s="166">
        <f>I274</f>
        <v>0</v>
      </c>
      <c r="T274" s="167">
        <f>M274</f>
        <v>0</v>
      </c>
      <c r="U274" s="168">
        <f>Q274</f>
        <v>0</v>
      </c>
    </row>
    <row r="275" spans="1:21" x14ac:dyDescent="0.2">
      <c r="A275" s="11">
        <f t="shared" si="298"/>
        <v>0</v>
      </c>
      <c r="B275" s="11" t="str">
        <f t="shared" si="299"/>
        <v>Cardiology16</v>
      </c>
      <c r="C275" s="402" t="str">
        <f t="shared" si="279"/>
        <v>Cardiology</v>
      </c>
      <c r="D275" s="154">
        <v>16</v>
      </c>
      <c r="E275" s="155" t="s">
        <v>275</v>
      </c>
      <c r="F275" s="166" t="e">
        <f>VLOOKUP(CONCATENATE($A275,$C275),'[1]TTG Board spclty milstns MNTH'!$D$2:$AJ$386,F$7,FALSE)</f>
        <v>#N/A</v>
      </c>
      <c r="G275" s="167" t="e">
        <f>VLOOKUP(CONCATENATE($A275,$C275),'[1]TTG Board spclty milstns MNTH'!$D$2:$AJ$386,G$7,FALSE)</f>
        <v>#N/A</v>
      </c>
      <c r="H275" s="167" t="e">
        <f>VLOOKUP(CONCATENATE($A275,$C275),'[1]TTG Board spclty milstns MNTH'!$D$2:$AJ$386,H$7,FALSE)</f>
        <v>#N/A</v>
      </c>
      <c r="I275" s="169" t="e">
        <f>VLOOKUP(CONCATENATE($A275,$C275),'[1]TTG Board spclty milstns MNTH'!$D$2:$AJ$386,I$7,FALSE)</f>
        <v>#N/A</v>
      </c>
      <c r="J275" s="166" t="e">
        <f>VLOOKUP(CONCATENATE($A275,$C275),'[1]TTG Board spclty milstns MNTH'!$D$2:$AJ$386,J$7,FALSE)</f>
        <v>#N/A</v>
      </c>
      <c r="K275" s="167" t="e">
        <f>VLOOKUP(CONCATENATE($A275,$C275),'[1]TTG Board spclty milstns MNTH'!$D$2:$AJ$386,K$7,FALSE)</f>
        <v>#N/A</v>
      </c>
      <c r="L275" s="167" t="e">
        <f>VLOOKUP(CONCATENATE($A275,$C275),'[1]TTG Board spclty milstns MNTH'!$D$2:$AJ$386,L$7,FALSE)</f>
        <v>#N/A</v>
      </c>
      <c r="M275" s="169" t="e">
        <f>VLOOKUP(CONCATENATE($A275,$C275),'[1]TTG Board spclty milstns MNTH'!$D$2:$AJ$386,M$7,FALSE)</f>
        <v>#N/A</v>
      </c>
      <c r="N275" s="409" t="s">
        <v>16</v>
      </c>
      <c r="O275" s="410" t="s">
        <v>16</v>
      </c>
      <c r="P275" s="410" t="s">
        <v>16</v>
      </c>
      <c r="Q275" s="411" t="s">
        <v>16</v>
      </c>
      <c r="R275" s="39"/>
      <c r="S275" s="166" t="e">
        <f>I275</f>
        <v>#N/A</v>
      </c>
      <c r="T275" s="167" t="e">
        <f>M275</f>
        <v>#N/A</v>
      </c>
      <c r="U275" s="168" t="str">
        <f>Q275</f>
        <v>-</v>
      </c>
    </row>
    <row r="276" spans="1:21" ht="13.5" thickBot="1" x14ac:dyDescent="0.25">
      <c r="A276" s="11">
        <f t="shared" si="298"/>
        <v>0</v>
      </c>
      <c r="B276" s="11" t="str">
        <f t="shared" si="299"/>
        <v>Cardiology17</v>
      </c>
      <c r="C276" s="402" t="str">
        <f t="shared" si="279"/>
        <v>Cardiology</v>
      </c>
      <c r="D276" s="86">
        <v>17</v>
      </c>
      <c r="E276" s="44" t="s">
        <v>34</v>
      </c>
      <c r="F276" s="48"/>
      <c r="G276" s="46"/>
      <c r="H276" s="46"/>
      <c r="I276" s="47"/>
      <c r="J276" s="48"/>
      <c r="K276" s="46"/>
      <c r="L276" s="46"/>
      <c r="M276" s="47"/>
      <c r="N276" s="48"/>
      <c r="O276" s="46"/>
      <c r="P276" s="46"/>
      <c r="Q276" s="47"/>
      <c r="R276" s="39"/>
      <c r="S276" s="166">
        <f>I276</f>
        <v>0</v>
      </c>
      <c r="T276" s="167">
        <f>M276</f>
        <v>0</v>
      </c>
      <c r="U276" s="168">
        <f>Q276</f>
        <v>0</v>
      </c>
    </row>
    <row r="277" spans="1:21" ht="18.75" thickBot="1" x14ac:dyDescent="0.3">
      <c r="A277" s="11">
        <f t="shared" si="298"/>
        <v>0</v>
      </c>
      <c r="B277" s="11" t="str">
        <f t="shared" si="299"/>
        <v>DermatologyDermatology</v>
      </c>
      <c r="C277" s="416" t="str">
        <f>D277</f>
        <v>Dermatology</v>
      </c>
      <c r="D277" s="417" t="s">
        <v>61</v>
      </c>
      <c r="E277" s="80"/>
      <c r="F277" s="127"/>
      <c r="G277" s="81"/>
      <c r="H277" s="81"/>
      <c r="I277" s="81"/>
      <c r="J277" s="81"/>
      <c r="K277" s="81"/>
      <c r="L277" s="81"/>
      <c r="M277" s="81"/>
      <c r="N277" s="69"/>
      <c r="O277" s="69"/>
      <c r="P277" s="69"/>
      <c r="Q277" s="69"/>
      <c r="R277" s="69"/>
      <c r="S277" s="134"/>
      <c r="T277" s="134"/>
      <c r="U277" s="135"/>
    </row>
    <row r="278" spans="1:21" x14ac:dyDescent="0.2">
      <c r="A278" s="11">
        <f t="shared" si="298"/>
        <v>0</v>
      </c>
      <c r="B278" s="11" t="str">
        <f t="shared" si="299"/>
        <v>Dermatology1</v>
      </c>
      <c r="C278" s="402" t="str">
        <f>C277</f>
        <v>Dermatology</v>
      </c>
      <c r="D278" s="84">
        <v>1</v>
      </c>
      <c r="E278" s="21" t="s">
        <v>55</v>
      </c>
      <c r="F278" s="198">
        <v>0</v>
      </c>
      <c r="G278" s="20"/>
      <c r="H278" s="20"/>
      <c r="I278" s="120"/>
      <c r="J278" s="128"/>
      <c r="K278" s="13"/>
      <c r="L278" s="13"/>
      <c r="M278" s="129"/>
      <c r="N278" s="128"/>
      <c r="O278" s="13"/>
      <c r="P278" s="13"/>
      <c r="Q278" s="129"/>
      <c r="R278" s="41"/>
      <c r="S278" s="117"/>
      <c r="T278" s="65"/>
      <c r="U278" s="118"/>
    </row>
    <row r="279" spans="1:21" x14ac:dyDescent="0.2">
      <c r="A279" s="11">
        <f t="shared" si="298"/>
        <v>0</v>
      </c>
      <c r="B279" s="11" t="str">
        <f t="shared" si="299"/>
        <v>Dermatology2</v>
      </c>
      <c r="C279" s="402" t="str">
        <f t="shared" ref="C279:C300" si="308">C278</f>
        <v>Dermatology</v>
      </c>
      <c r="D279" s="84">
        <v>2</v>
      </c>
      <c r="E279" s="21" t="s">
        <v>117</v>
      </c>
      <c r="F279" s="198">
        <v>0</v>
      </c>
      <c r="G279" s="20"/>
      <c r="H279" s="20"/>
      <c r="I279" s="120"/>
      <c r="J279" s="119"/>
      <c r="K279" s="20"/>
      <c r="L279" s="20"/>
      <c r="M279" s="120"/>
      <c r="N279" s="119"/>
      <c r="O279" s="20"/>
      <c r="P279" s="20"/>
      <c r="Q279" s="120"/>
      <c r="R279" s="41"/>
      <c r="S279" s="117"/>
      <c r="T279" s="65"/>
      <c r="U279" s="118"/>
    </row>
    <row r="280" spans="1:21" x14ac:dyDescent="0.2">
      <c r="A280" s="11">
        <f t="shared" si="298"/>
        <v>0</v>
      </c>
      <c r="B280" s="11" t="str">
        <f t="shared" si="299"/>
        <v>Dermatology3</v>
      </c>
      <c r="C280" s="402" t="str">
        <f t="shared" si="308"/>
        <v>Dermatology</v>
      </c>
      <c r="D280" s="84">
        <v>3</v>
      </c>
      <c r="E280" s="21" t="s">
        <v>118</v>
      </c>
      <c r="F280" s="198">
        <v>0</v>
      </c>
      <c r="G280" s="20"/>
      <c r="H280" s="20"/>
      <c r="I280" s="120"/>
      <c r="J280" s="119"/>
      <c r="K280" s="20"/>
      <c r="L280" s="20"/>
      <c r="M280" s="120"/>
      <c r="N280" s="119"/>
      <c r="O280" s="20"/>
      <c r="P280" s="20"/>
      <c r="Q280" s="120"/>
      <c r="R280" s="41"/>
      <c r="S280" s="117"/>
      <c r="T280" s="65"/>
      <c r="U280" s="118"/>
    </row>
    <row r="281" spans="1:21" x14ac:dyDescent="0.2">
      <c r="A281" s="11">
        <f t="shared" si="298"/>
        <v>0</v>
      </c>
      <c r="B281" s="11" t="str">
        <f t="shared" si="299"/>
        <v xml:space="preserve">Dermatology </v>
      </c>
      <c r="C281" s="402" t="str">
        <f t="shared" si="308"/>
        <v>Dermatology</v>
      </c>
      <c r="D281" s="88" t="s">
        <v>100</v>
      </c>
      <c r="E281" s="34"/>
      <c r="F281" s="20"/>
      <c r="G281" s="20"/>
      <c r="H281" s="20"/>
      <c r="I281" s="120"/>
      <c r="J281" s="130"/>
      <c r="K281" s="52"/>
      <c r="L281" s="52"/>
      <c r="M281" s="131"/>
      <c r="N281" s="130"/>
      <c r="O281" s="52"/>
      <c r="P281" s="52"/>
      <c r="Q281" s="131"/>
      <c r="R281" s="41"/>
      <c r="S281" s="117"/>
      <c r="T281" s="65"/>
      <c r="U281" s="118"/>
    </row>
    <row r="282" spans="1:21" x14ac:dyDescent="0.2">
      <c r="A282" s="11">
        <f t="shared" si="298"/>
        <v>0</v>
      </c>
      <c r="B282" s="11" t="str">
        <f t="shared" si="299"/>
        <v xml:space="preserve">Dermatology </v>
      </c>
      <c r="C282" s="402" t="str">
        <f t="shared" si="308"/>
        <v>Dermatology</v>
      </c>
      <c r="D282" s="84" t="s">
        <v>100</v>
      </c>
      <c r="E282" s="21" t="s">
        <v>36</v>
      </c>
      <c r="F282" s="23"/>
      <c r="G282" s="24"/>
      <c r="H282" s="24"/>
      <c r="I282" s="25"/>
      <c r="J282" s="23"/>
      <c r="K282" s="24"/>
      <c r="L282" s="24"/>
      <c r="M282" s="25"/>
      <c r="N282" s="23"/>
      <c r="O282" s="24"/>
      <c r="P282" s="24"/>
      <c r="Q282" s="25"/>
      <c r="R282" s="41"/>
      <c r="S282" s="71"/>
      <c r="T282" s="72"/>
      <c r="U282" s="100"/>
    </row>
    <row r="283" spans="1:21" x14ac:dyDescent="0.2">
      <c r="A283" s="11">
        <f t="shared" si="298"/>
        <v>0</v>
      </c>
      <c r="B283" s="11" t="str">
        <f t="shared" si="299"/>
        <v>Dermatology4</v>
      </c>
      <c r="C283" s="402" t="str">
        <f t="shared" si="308"/>
        <v>Dermatology</v>
      </c>
      <c r="D283" s="86">
        <v>4</v>
      </c>
      <c r="E283" s="44" t="s">
        <v>15</v>
      </c>
      <c r="F283" s="27"/>
      <c r="G283" s="28"/>
      <c r="H283" s="28"/>
      <c r="I283" s="29"/>
      <c r="J283" s="27"/>
      <c r="K283" s="28"/>
      <c r="L283" s="28"/>
      <c r="M283" s="29"/>
      <c r="N283" s="27"/>
      <c r="O283" s="28"/>
      <c r="P283" s="28"/>
      <c r="Q283" s="29"/>
      <c r="R283" s="41"/>
      <c r="S283" s="181">
        <f>SUM(F283:I283)</f>
        <v>0</v>
      </c>
      <c r="T283" s="182">
        <f>SUM(J283:M283)</f>
        <v>0</v>
      </c>
      <c r="U283" s="183">
        <f>SUM(N283:Q283)</f>
        <v>0</v>
      </c>
    </row>
    <row r="284" spans="1:21" x14ac:dyDescent="0.2">
      <c r="A284" s="11">
        <f t="shared" si="298"/>
        <v>0</v>
      </c>
      <c r="B284" s="11" t="str">
        <f t="shared" si="299"/>
        <v>Dermatology5</v>
      </c>
      <c r="C284" s="402" t="str">
        <f t="shared" si="308"/>
        <v>Dermatology</v>
      </c>
      <c r="D284" s="154">
        <v>5</v>
      </c>
      <c r="E284" s="161" t="s">
        <v>31</v>
      </c>
      <c r="F284" s="163">
        <f>VLOOKUP(CONCATENATE($C284,$F$8),'1. Performance Plan OP'!$B$13:$U$672,F$9,FALSE)</f>
        <v>0</v>
      </c>
      <c r="G284" s="157">
        <f>VLOOKUP(CONCATENATE($C284,$F$8),'1. Performance Plan OP'!$B$13:$U$672,G$9,FALSE)</f>
        <v>0</v>
      </c>
      <c r="H284" s="157">
        <f>VLOOKUP(CONCATENATE($C284,$F$8),'1. Performance Plan OP'!$B$13:$U$672,H$9,FALSE)</f>
        <v>0</v>
      </c>
      <c r="I284" s="158">
        <f>VLOOKUP(CONCATENATE($C284,$F$8),'1. Performance Plan OP'!$B$13:$U$672,I$9,FALSE)</f>
        <v>0</v>
      </c>
      <c r="J284" s="156">
        <f>VLOOKUP(CONCATENATE($C284,$F$8),'1. Performance Plan OP'!$B$13:$U$672,J$9,FALSE)</f>
        <v>0</v>
      </c>
      <c r="K284" s="157">
        <f>VLOOKUP(CONCATENATE($C284,$F$8),'1. Performance Plan OP'!$B$13:$U$672,K$9,FALSE)</f>
        <v>0</v>
      </c>
      <c r="L284" s="157">
        <f>VLOOKUP(CONCATENATE($C284,$F$8),'1. Performance Plan OP'!$B$13:$U$672,L$9,FALSE)</f>
        <v>0</v>
      </c>
      <c r="M284" s="158">
        <f>VLOOKUP(CONCATENATE($C284,$F$8),'1. Performance Plan OP'!$B$13:$U$672,M$9,FALSE)</f>
        <v>0</v>
      </c>
      <c r="N284" s="156">
        <f>VLOOKUP(CONCATENATE($C284,$F$8),'1. Performance Plan OP'!$B$13:$U$672,N$9,FALSE)</f>
        <v>0</v>
      </c>
      <c r="O284" s="157">
        <f>VLOOKUP(CONCATENATE($C284,$F$8),'1. Performance Plan OP'!$B$13:$U$672,O$9,FALSE)</f>
        <v>0</v>
      </c>
      <c r="P284" s="157">
        <f>VLOOKUP(CONCATENATE($C284,$F$8),'1. Performance Plan OP'!$B$13:$U$672,P$9,FALSE)</f>
        <v>0</v>
      </c>
      <c r="Q284" s="158">
        <f>VLOOKUP(CONCATENATE($C284,$F$8),'1. Performance Plan OP'!$B$13:$U$672,Q$9,FALSE)</f>
        <v>0</v>
      </c>
      <c r="R284" s="79"/>
      <c r="S284" s="156">
        <f>SUM(F284:I284)</f>
        <v>0</v>
      </c>
      <c r="T284" s="157">
        <f>SUM(J284:M284)</f>
        <v>0</v>
      </c>
      <c r="U284" s="160">
        <f>SUM(N284:Q284)</f>
        <v>0</v>
      </c>
    </row>
    <row r="285" spans="1:21" x14ac:dyDescent="0.2">
      <c r="A285" s="11">
        <f t="shared" si="298"/>
        <v>0</v>
      </c>
      <c r="B285" s="11" t="str">
        <f t="shared" si="299"/>
        <v>Dermatology6</v>
      </c>
      <c r="C285" s="402" t="str">
        <f t="shared" si="308"/>
        <v>Dermatology</v>
      </c>
      <c r="D285" s="87">
        <v>6</v>
      </c>
      <c r="E285" s="45" t="s">
        <v>14</v>
      </c>
      <c r="F285" s="31"/>
      <c r="G285" s="32"/>
      <c r="H285" s="32"/>
      <c r="I285" s="33"/>
      <c r="J285" s="31"/>
      <c r="K285" s="32"/>
      <c r="L285" s="32"/>
      <c r="M285" s="33"/>
      <c r="N285" s="31"/>
      <c r="O285" s="32"/>
      <c r="P285" s="32"/>
      <c r="Q285" s="33"/>
      <c r="R285" s="41"/>
      <c r="S285" s="162">
        <f t="shared" ref="S285:S286" si="309">SUM(F285:I285)</f>
        <v>0</v>
      </c>
      <c r="T285" s="163">
        <f t="shared" ref="T285:T286" si="310">SUM(J285:M285)</f>
        <v>0</v>
      </c>
      <c r="U285" s="165">
        <f t="shared" ref="U285:U286" si="311">SUM(N285:Q285)</f>
        <v>0</v>
      </c>
    </row>
    <row r="286" spans="1:21" x14ac:dyDescent="0.2">
      <c r="A286" s="11">
        <f t="shared" si="298"/>
        <v>0</v>
      </c>
      <c r="B286" s="11" t="str">
        <f t="shared" si="299"/>
        <v>Dermatology7</v>
      </c>
      <c r="C286" s="402" t="str">
        <f t="shared" si="308"/>
        <v>Dermatology</v>
      </c>
      <c r="D286" s="84">
        <v>7</v>
      </c>
      <c r="E286" s="21" t="s">
        <v>18</v>
      </c>
      <c r="F286" s="62">
        <f>SUM(F283:F284)-F285</f>
        <v>0</v>
      </c>
      <c r="G286" s="63">
        <f t="shared" ref="G286" si="312">SUM(G283:G284)-G285</f>
        <v>0</v>
      </c>
      <c r="H286" s="63">
        <f t="shared" ref="H286" si="313">SUM(H283:H284)-H285</f>
        <v>0</v>
      </c>
      <c r="I286" s="64">
        <f t="shared" ref="I286" si="314">SUM(I283:I284)-I285</f>
        <v>0</v>
      </c>
      <c r="J286" s="62">
        <f t="shared" ref="J286" si="315">SUM(J283:J284)-J285</f>
        <v>0</v>
      </c>
      <c r="K286" s="63">
        <f t="shared" ref="K286" si="316">SUM(K283:K284)-K285</f>
        <v>0</v>
      </c>
      <c r="L286" s="63">
        <f t="shared" ref="L286" si="317">SUM(L283:L284)-L285</f>
        <v>0</v>
      </c>
      <c r="M286" s="64">
        <f t="shared" ref="M286" si="318">SUM(M283:M284)-M285</f>
        <v>0</v>
      </c>
      <c r="N286" s="62">
        <f t="shared" ref="N286" si="319">SUM(N283:N284)-N285</f>
        <v>0</v>
      </c>
      <c r="O286" s="63">
        <f t="shared" ref="O286" si="320">SUM(O283:O284)-O285</f>
        <v>0</v>
      </c>
      <c r="P286" s="63">
        <f t="shared" ref="P286" si="321">SUM(P283:P284)-P285</f>
        <v>0</v>
      </c>
      <c r="Q286" s="64">
        <f t="shared" ref="Q286" si="322">SUM(Q283:Q284)-Q285</f>
        <v>0</v>
      </c>
      <c r="R286" s="79"/>
      <c r="S286" s="62">
        <f t="shared" si="309"/>
        <v>0</v>
      </c>
      <c r="T286" s="63">
        <f t="shared" si="310"/>
        <v>0</v>
      </c>
      <c r="U286" s="103">
        <f t="shared" si="311"/>
        <v>0</v>
      </c>
    </row>
    <row r="287" spans="1:21" x14ac:dyDescent="0.2">
      <c r="A287" s="11">
        <f t="shared" si="298"/>
        <v>0</v>
      </c>
      <c r="B287" s="11" t="str">
        <f t="shared" si="299"/>
        <v xml:space="preserve">Dermatology </v>
      </c>
      <c r="C287" s="402" t="str">
        <f t="shared" si="308"/>
        <v>Dermatology</v>
      </c>
      <c r="D287" s="88" t="s">
        <v>100</v>
      </c>
      <c r="E287" s="34"/>
      <c r="F287" s="35"/>
      <c r="G287" s="36"/>
      <c r="H287" s="36"/>
      <c r="I287" s="37"/>
      <c r="J287" s="38"/>
      <c r="K287" s="39"/>
      <c r="L287" s="39"/>
      <c r="M287" s="40"/>
      <c r="N287" s="38"/>
      <c r="O287" s="39"/>
      <c r="P287" s="39"/>
      <c r="Q287" s="40"/>
      <c r="R287" s="41"/>
      <c r="S287" s="77"/>
      <c r="T287" s="56"/>
      <c r="U287" s="104"/>
    </row>
    <row r="288" spans="1:21" x14ac:dyDescent="0.2">
      <c r="A288" s="11">
        <f t="shared" si="298"/>
        <v>0</v>
      </c>
      <c r="B288" s="11" t="str">
        <f t="shared" si="299"/>
        <v xml:space="preserve">Dermatology </v>
      </c>
      <c r="C288" s="402" t="str">
        <f t="shared" si="308"/>
        <v>Dermatology</v>
      </c>
      <c r="D288" s="84" t="s">
        <v>100</v>
      </c>
      <c r="E288" s="21" t="s">
        <v>32</v>
      </c>
      <c r="F288" s="23"/>
      <c r="G288" s="24"/>
      <c r="H288" s="24"/>
      <c r="I288" s="25"/>
      <c r="J288" s="23"/>
      <c r="K288" s="24"/>
      <c r="L288" s="24"/>
      <c r="M288" s="25"/>
      <c r="N288" s="23"/>
      <c r="O288" s="24"/>
      <c r="P288" s="24"/>
      <c r="Q288" s="25"/>
      <c r="R288" s="41"/>
      <c r="S288" s="71"/>
      <c r="T288" s="72"/>
      <c r="U288" s="100"/>
    </row>
    <row r="289" spans="1:21" x14ac:dyDescent="0.2">
      <c r="A289" s="11">
        <f t="shared" si="298"/>
        <v>0</v>
      </c>
      <c r="B289" s="11" t="str">
        <f t="shared" si="299"/>
        <v>Dermatology8</v>
      </c>
      <c r="C289" s="402" t="str">
        <f t="shared" si="308"/>
        <v>Dermatology</v>
      </c>
      <c r="D289" s="86">
        <v>8</v>
      </c>
      <c r="E289" s="44" t="s">
        <v>49</v>
      </c>
      <c r="F289" s="27"/>
      <c r="G289" s="28"/>
      <c r="H289" s="28"/>
      <c r="I289" s="29"/>
      <c r="J289" s="27"/>
      <c r="K289" s="28"/>
      <c r="L289" s="28"/>
      <c r="M289" s="29"/>
      <c r="N289" s="27"/>
      <c r="O289" s="28"/>
      <c r="P289" s="28"/>
      <c r="Q289" s="29"/>
      <c r="R289" s="39"/>
      <c r="S289" s="156">
        <f>SUM(F289:I289)</f>
        <v>0</v>
      </c>
      <c r="T289" s="157">
        <f>SUM(J289:M289)</f>
        <v>0</v>
      </c>
      <c r="U289" s="160">
        <f>SUM(N289:Q289)</f>
        <v>0</v>
      </c>
    </row>
    <row r="290" spans="1:21" x14ac:dyDescent="0.2">
      <c r="A290" s="11">
        <f t="shared" si="298"/>
        <v>0</v>
      </c>
      <c r="B290" s="11" t="str">
        <f t="shared" si="299"/>
        <v>Dermatology9</v>
      </c>
      <c r="C290" s="402" t="str">
        <f t="shared" si="308"/>
        <v>Dermatology</v>
      </c>
      <c r="D290" s="86">
        <v>9</v>
      </c>
      <c r="E290" s="45" t="s">
        <v>56</v>
      </c>
      <c r="F290" s="31"/>
      <c r="G290" s="32"/>
      <c r="H290" s="32"/>
      <c r="I290" s="33"/>
      <c r="J290" s="31"/>
      <c r="K290" s="32"/>
      <c r="L290" s="32"/>
      <c r="M290" s="33"/>
      <c r="N290" s="31"/>
      <c r="O290" s="32"/>
      <c r="P290" s="32"/>
      <c r="Q290" s="33"/>
      <c r="R290" s="39"/>
      <c r="S290" s="162">
        <f t="shared" ref="S290:S291" si="323">SUM(F290:I290)</f>
        <v>0</v>
      </c>
      <c r="T290" s="163">
        <f t="shared" ref="T290:T291" si="324">SUM(J290:M290)</f>
        <v>0</v>
      </c>
      <c r="U290" s="165">
        <f t="shared" ref="U290:U291" si="325">SUM(N290:Q290)</f>
        <v>0</v>
      </c>
    </row>
    <row r="291" spans="1:21" x14ac:dyDescent="0.2">
      <c r="A291" s="11">
        <f t="shared" si="298"/>
        <v>0</v>
      </c>
      <c r="B291" s="11" t="str">
        <f t="shared" si="299"/>
        <v>Dermatology10</v>
      </c>
      <c r="C291" s="402" t="str">
        <f t="shared" si="308"/>
        <v>Dermatology</v>
      </c>
      <c r="D291" s="84">
        <v>10</v>
      </c>
      <c r="E291" s="21" t="s">
        <v>35</v>
      </c>
      <c r="F291" s="62">
        <f t="shared" ref="F291:Q291" si="326">SUM(F289:F290)</f>
        <v>0</v>
      </c>
      <c r="G291" s="63">
        <f t="shared" si="326"/>
        <v>0</v>
      </c>
      <c r="H291" s="63">
        <f t="shared" si="326"/>
        <v>0</v>
      </c>
      <c r="I291" s="64">
        <f t="shared" si="326"/>
        <v>0</v>
      </c>
      <c r="J291" s="62">
        <f t="shared" si="326"/>
        <v>0</v>
      </c>
      <c r="K291" s="63">
        <f t="shared" si="326"/>
        <v>0</v>
      </c>
      <c r="L291" s="63">
        <f t="shared" si="326"/>
        <v>0</v>
      </c>
      <c r="M291" s="64">
        <f t="shared" si="326"/>
        <v>0</v>
      </c>
      <c r="N291" s="62">
        <f t="shared" si="326"/>
        <v>0</v>
      </c>
      <c r="O291" s="63">
        <f t="shared" si="326"/>
        <v>0</v>
      </c>
      <c r="P291" s="63">
        <f t="shared" si="326"/>
        <v>0</v>
      </c>
      <c r="Q291" s="64">
        <f t="shared" si="326"/>
        <v>0</v>
      </c>
      <c r="R291" s="79"/>
      <c r="S291" s="62">
        <f t="shared" si="323"/>
        <v>0</v>
      </c>
      <c r="T291" s="63">
        <f t="shared" si="324"/>
        <v>0</v>
      </c>
      <c r="U291" s="103">
        <f t="shared" si="325"/>
        <v>0</v>
      </c>
    </row>
    <row r="292" spans="1:21" x14ac:dyDescent="0.2">
      <c r="A292" s="11">
        <f t="shared" si="298"/>
        <v>0</v>
      </c>
      <c r="B292" s="11" t="str">
        <f t="shared" si="299"/>
        <v xml:space="preserve">Dermatology </v>
      </c>
      <c r="C292" s="402" t="str">
        <f t="shared" si="308"/>
        <v>Dermatology</v>
      </c>
      <c r="D292" s="89" t="s">
        <v>100</v>
      </c>
      <c r="E292" s="43"/>
      <c r="F292" s="38"/>
      <c r="G292" s="39"/>
      <c r="H292" s="39"/>
      <c r="I292" s="40"/>
      <c r="J292" s="38"/>
      <c r="K292" s="39"/>
      <c r="L292" s="39"/>
      <c r="M292" s="40"/>
      <c r="N292" s="38"/>
      <c r="O292" s="39"/>
      <c r="P292" s="39"/>
      <c r="Q292" s="40"/>
      <c r="R292" s="39"/>
      <c r="S292" s="77"/>
      <c r="T292" s="56"/>
      <c r="U292" s="104"/>
    </row>
    <row r="293" spans="1:21" x14ac:dyDescent="0.2">
      <c r="A293" s="11">
        <f t="shared" si="298"/>
        <v>0</v>
      </c>
      <c r="B293" s="11" t="str">
        <f t="shared" si="299"/>
        <v xml:space="preserve">Dermatology </v>
      </c>
      <c r="C293" s="402" t="str">
        <f t="shared" si="308"/>
        <v>Dermatology</v>
      </c>
      <c r="D293" s="84" t="s">
        <v>100</v>
      </c>
      <c r="E293" s="21" t="s">
        <v>27</v>
      </c>
      <c r="F293" s="23"/>
      <c r="G293" s="24"/>
      <c r="H293" s="24"/>
      <c r="I293" s="25"/>
      <c r="J293" s="23"/>
      <c r="K293" s="24"/>
      <c r="L293" s="24"/>
      <c r="M293" s="25"/>
      <c r="N293" s="23"/>
      <c r="O293" s="24"/>
      <c r="P293" s="24"/>
      <c r="Q293" s="25"/>
      <c r="R293" s="39"/>
      <c r="S293" s="71"/>
      <c r="T293" s="72"/>
      <c r="U293" s="100"/>
    </row>
    <row r="294" spans="1:21" x14ac:dyDescent="0.2">
      <c r="A294" s="11">
        <f t="shared" si="298"/>
        <v>0</v>
      </c>
      <c r="B294" s="11" t="str">
        <f t="shared" si="299"/>
        <v>Dermatology11</v>
      </c>
      <c r="C294" s="402" t="str">
        <f t="shared" si="308"/>
        <v>Dermatology</v>
      </c>
      <c r="D294" s="154">
        <v>11</v>
      </c>
      <c r="E294" s="155" t="s">
        <v>133</v>
      </c>
      <c r="F294" s="156">
        <f>F286-F289</f>
        <v>0</v>
      </c>
      <c r="G294" s="157">
        <f t="shared" ref="G294:Q294" si="327">G286-G289</f>
        <v>0</v>
      </c>
      <c r="H294" s="157">
        <f t="shared" si="327"/>
        <v>0</v>
      </c>
      <c r="I294" s="158">
        <f t="shared" si="327"/>
        <v>0</v>
      </c>
      <c r="J294" s="156">
        <f t="shared" si="327"/>
        <v>0</v>
      </c>
      <c r="K294" s="157">
        <f t="shared" si="327"/>
        <v>0</v>
      </c>
      <c r="L294" s="157">
        <f t="shared" si="327"/>
        <v>0</v>
      </c>
      <c r="M294" s="158">
        <f t="shared" si="327"/>
        <v>0</v>
      </c>
      <c r="N294" s="156">
        <f t="shared" si="327"/>
        <v>0</v>
      </c>
      <c r="O294" s="157">
        <f t="shared" si="327"/>
        <v>0</v>
      </c>
      <c r="P294" s="157">
        <f t="shared" si="327"/>
        <v>0</v>
      </c>
      <c r="Q294" s="158">
        <f t="shared" si="327"/>
        <v>0</v>
      </c>
      <c r="R294" s="56"/>
      <c r="S294" s="158">
        <f t="shared" ref="S294:U294" si="328">S286-S289</f>
        <v>0</v>
      </c>
      <c r="T294" s="157">
        <f t="shared" si="328"/>
        <v>0</v>
      </c>
      <c r="U294" s="160">
        <f t="shared" si="328"/>
        <v>0</v>
      </c>
    </row>
    <row r="295" spans="1:21" x14ac:dyDescent="0.2">
      <c r="A295" s="11">
        <f t="shared" si="298"/>
        <v>0</v>
      </c>
      <c r="B295" s="11" t="str">
        <f t="shared" si="299"/>
        <v>Dermatology12</v>
      </c>
      <c r="C295" s="402" t="str">
        <f t="shared" si="308"/>
        <v>Dermatology</v>
      </c>
      <c r="D295" s="154">
        <v>12</v>
      </c>
      <c r="E295" s="155" t="s">
        <v>134</v>
      </c>
      <c r="F295" s="162">
        <f t="shared" ref="F295:U295" si="329">F286-F291</f>
        <v>0</v>
      </c>
      <c r="G295" s="163">
        <f t="shared" si="329"/>
        <v>0</v>
      </c>
      <c r="H295" s="163">
        <f t="shared" si="329"/>
        <v>0</v>
      </c>
      <c r="I295" s="164">
        <f t="shared" si="329"/>
        <v>0</v>
      </c>
      <c r="J295" s="162">
        <f t="shared" si="329"/>
        <v>0</v>
      </c>
      <c r="K295" s="163">
        <f t="shared" si="329"/>
        <v>0</v>
      </c>
      <c r="L295" s="163">
        <f t="shared" si="329"/>
        <v>0</v>
      </c>
      <c r="M295" s="164">
        <f t="shared" si="329"/>
        <v>0</v>
      </c>
      <c r="N295" s="162">
        <f t="shared" si="329"/>
        <v>0</v>
      </c>
      <c r="O295" s="163">
        <f t="shared" si="329"/>
        <v>0</v>
      </c>
      <c r="P295" s="163">
        <f t="shared" si="329"/>
        <v>0</v>
      </c>
      <c r="Q295" s="164">
        <f t="shared" si="329"/>
        <v>0</v>
      </c>
      <c r="R295" s="56">
        <f t="shared" si="329"/>
        <v>0</v>
      </c>
      <c r="S295" s="162">
        <f t="shared" si="329"/>
        <v>0</v>
      </c>
      <c r="T295" s="163">
        <f t="shared" si="329"/>
        <v>0</v>
      </c>
      <c r="U295" s="165">
        <f t="shared" si="329"/>
        <v>0</v>
      </c>
    </row>
    <row r="296" spans="1:21" x14ac:dyDescent="0.2">
      <c r="A296" s="11">
        <f t="shared" si="298"/>
        <v>0</v>
      </c>
      <c r="B296" s="11" t="str">
        <f t="shared" si="299"/>
        <v>Dermatology13</v>
      </c>
      <c r="C296" s="402" t="str">
        <f t="shared" si="308"/>
        <v>Dermatology</v>
      </c>
      <c r="D296" s="154">
        <v>13</v>
      </c>
      <c r="E296" s="161" t="s">
        <v>30</v>
      </c>
      <c r="F296" s="173">
        <f>F280+F295</f>
        <v>0</v>
      </c>
      <c r="G296" s="167">
        <f>F296+G295</f>
        <v>0</v>
      </c>
      <c r="H296" s="167">
        <f t="shared" ref="H296:Q296" si="330">G296+H295</f>
        <v>0</v>
      </c>
      <c r="I296" s="169">
        <f t="shared" si="330"/>
        <v>0</v>
      </c>
      <c r="J296" s="166">
        <f t="shared" si="330"/>
        <v>0</v>
      </c>
      <c r="K296" s="167">
        <f t="shared" si="330"/>
        <v>0</v>
      </c>
      <c r="L296" s="167">
        <f t="shared" si="330"/>
        <v>0</v>
      </c>
      <c r="M296" s="169">
        <f t="shared" si="330"/>
        <v>0</v>
      </c>
      <c r="N296" s="166">
        <f t="shared" si="330"/>
        <v>0</v>
      </c>
      <c r="O296" s="167">
        <f t="shared" si="330"/>
        <v>0</v>
      </c>
      <c r="P296" s="167">
        <f t="shared" si="330"/>
        <v>0</v>
      </c>
      <c r="Q296" s="169">
        <f t="shared" si="330"/>
        <v>0</v>
      </c>
      <c r="R296" s="56"/>
      <c r="S296" s="166">
        <f>I296</f>
        <v>0</v>
      </c>
      <c r="T296" s="167">
        <f>M296</f>
        <v>0</v>
      </c>
      <c r="U296" s="168">
        <f>Q296</f>
        <v>0</v>
      </c>
    </row>
    <row r="297" spans="1:21" x14ac:dyDescent="0.2">
      <c r="A297" s="11">
        <f t="shared" si="298"/>
        <v>0</v>
      </c>
      <c r="B297" s="11" t="str">
        <f t="shared" si="299"/>
        <v>Dermatology14</v>
      </c>
      <c r="C297" s="402" t="str">
        <f t="shared" si="308"/>
        <v>Dermatology</v>
      </c>
      <c r="D297" s="154">
        <v>14</v>
      </c>
      <c r="E297" s="155" t="s">
        <v>28</v>
      </c>
      <c r="F297" s="166" t="e">
        <f>F296/(F291/13)</f>
        <v>#DIV/0!</v>
      </c>
      <c r="G297" s="167" t="e">
        <f t="shared" ref="G297:Q297" si="331">G296/(G291/13)</f>
        <v>#DIV/0!</v>
      </c>
      <c r="H297" s="167" t="e">
        <f t="shared" si="331"/>
        <v>#DIV/0!</v>
      </c>
      <c r="I297" s="169" t="e">
        <f t="shared" si="331"/>
        <v>#DIV/0!</v>
      </c>
      <c r="J297" s="166" t="e">
        <f t="shared" si="331"/>
        <v>#DIV/0!</v>
      </c>
      <c r="K297" s="167" t="e">
        <f t="shared" si="331"/>
        <v>#DIV/0!</v>
      </c>
      <c r="L297" s="167" t="e">
        <f t="shared" si="331"/>
        <v>#DIV/0!</v>
      </c>
      <c r="M297" s="169" t="e">
        <f t="shared" si="331"/>
        <v>#DIV/0!</v>
      </c>
      <c r="N297" s="166" t="e">
        <f t="shared" si="331"/>
        <v>#DIV/0!</v>
      </c>
      <c r="O297" s="167" t="e">
        <f t="shared" si="331"/>
        <v>#DIV/0!</v>
      </c>
      <c r="P297" s="167" t="e">
        <f t="shared" si="331"/>
        <v>#DIV/0!</v>
      </c>
      <c r="Q297" s="169" t="e">
        <f t="shared" si="331"/>
        <v>#DIV/0!</v>
      </c>
      <c r="R297" s="56"/>
      <c r="S297" s="166" t="e">
        <f t="shared" ref="S297" si="332">I297</f>
        <v>#DIV/0!</v>
      </c>
      <c r="T297" s="167" t="e">
        <f t="shared" ref="T297" si="333">M297</f>
        <v>#DIV/0!</v>
      </c>
      <c r="U297" s="168" t="e">
        <f t="shared" ref="U297" si="334">Q297</f>
        <v>#DIV/0!</v>
      </c>
    </row>
    <row r="298" spans="1:21" x14ac:dyDescent="0.2">
      <c r="A298" s="11">
        <f t="shared" si="298"/>
        <v>0</v>
      </c>
      <c r="B298" s="11" t="str">
        <f t="shared" si="299"/>
        <v>Dermatology15</v>
      </c>
      <c r="C298" s="402" t="str">
        <f t="shared" si="308"/>
        <v>Dermatology</v>
      </c>
      <c r="D298" s="86">
        <v>15</v>
      </c>
      <c r="E298" s="45" t="s">
        <v>33</v>
      </c>
      <c r="F298" s="48"/>
      <c r="G298" s="46"/>
      <c r="H298" s="46"/>
      <c r="I298" s="47"/>
      <c r="J298" s="48"/>
      <c r="K298" s="46"/>
      <c r="L298" s="46"/>
      <c r="M298" s="47"/>
      <c r="N298" s="48"/>
      <c r="O298" s="46"/>
      <c r="P298" s="46"/>
      <c r="Q298" s="47"/>
      <c r="R298" s="39"/>
      <c r="S298" s="166">
        <f>I298</f>
        <v>0</v>
      </c>
      <c r="T298" s="167">
        <f>M298</f>
        <v>0</v>
      </c>
      <c r="U298" s="168">
        <f>Q298</f>
        <v>0</v>
      </c>
    </row>
    <row r="299" spans="1:21" x14ac:dyDescent="0.2">
      <c r="A299" s="11">
        <f t="shared" si="298"/>
        <v>0</v>
      </c>
      <c r="B299" s="11" t="str">
        <f t="shared" si="299"/>
        <v>Dermatology16</v>
      </c>
      <c r="C299" s="402" t="str">
        <f t="shared" si="308"/>
        <v>Dermatology</v>
      </c>
      <c r="D299" s="154">
        <v>16</v>
      </c>
      <c r="E299" s="155" t="s">
        <v>275</v>
      </c>
      <c r="F299" s="166" t="e">
        <f>VLOOKUP(CONCATENATE($A299,$C299),'[1]TTG Board spclty milstns MNTH'!$D$2:$AJ$386,F$7,FALSE)</f>
        <v>#N/A</v>
      </c>
      <c r="G299" s="167" t="e">
        <f>VLOOKUP(CONCATENATE($A299,$C299),'[1]TTG Board spclty milstns MNTH'!$D$2:$AJ$386,G$7,FALSE)</f>
        <v>#N/A</v>
      </c>
      <c r="H299" s="167" t="e">
        <f>VLOOKUP(CONCATENATE($A299,$C299),'[1]TTG Board spclty milstns MNTH'!$D$2:$AJ$386,H$7,FALSE)</f>
        <v>#N/A</v>
      </c>
      <c r="I299" s="169" t="e">
        <f>VLOOKUP(CONCATENATE($A299,$C299),'[1]TTG Board spclty milstns MNTH'!$D$2:$AJ$386,I$7,FALSE)</f>
        <v>#N/A</v>
      </c>
      <c r="J299" s="166" t="e">
        <f>VLOOKUP(CONCATENATE($A299,$C299),'[1]TTG Board spclty milstns MNTH'!$D$2:$AJ$386,J$7,FALSE)</f>
        <v>#N/A</v>
      </c>
      <c r="K299" s="167" t="e">
        <f>VLOOKUP(CONCATENATE($A299,$C299),'[1]TTG Board spclty milstns MNTH'!$D$2:$AJ$386,K$7,FALSE)</f>
        <v>#N/A</v>
      </c>
      <c r="L299" s="167" t="e">
        <f>VLOOKUP(CONCATENATE($A299,$C299),'[1]TTG Board spclty milstns MNTH'!$D$2:$AJ$386,L$7,FALSE)</f>
        <v>#N/A</v>
      </c>
      <c r="M299" s="169" t="e">
        <f>VLOOKUP(CONCATENATE($A299,$C299),'[1]TTG Board spclty milstns MNTH'!$D$2:$AJ$386,M$7,FALSE)</f>
        <v>#N/A</v>
      </c>
      <c r="N299" s="409" t="s">
        <v>16</v>
      </c>
      <c r="O299" s="410" t="s">
        <v>16</v>
      </c>
      <c r="P299" s="410" t="s">
        <v>16</v>
      </c>
      <c r="Q299" s="411" t="s">
        <v>16</v>
      </c>
      <c r="R299" s="39"/>
      <c r="S299" s="166" t="e">
        <f>I299</f>
        <v>#N/A</v>
      </c>
      <c r="T299" s="167" t="e">
        <f>M299</f>
        <v>#N/A</v>
      </c>
      <c r="U299" s="168" t="str">
        <f>Q299</f>
        <v>-</v>
      </c>
    </row>
    <row r="300" spans="1:21" ht="13.5" thickBot="1" x14ac:dyDescent="0.25">
      <c r="A300" s="11">
        <f t="shared" si="298"/>
        <v>0</v>
      </c>
      <c r="B300" s="11" t="str">
        <f t="shared" si="299"/>
        <v>Dermatology17</v>
      </c>
      <c r="C300" s="402" t="str">
        <f t="shared" si="308"/>
        <v>Dermatology</v>
      </c>
      <c r="D300" s="86">
        <v>17</v>
      </c>
      <c r="E300" s="44" t="s">
        <v>34</v>
      </c>
      <c r="F300" s="48"/>
      <c r="G300" s="46"/>
      <c r="H300" s="46"/>
      <c r="I300" s="47"/>
      <c r="J300" s="48"/>
      <c r="K300" s="46"/>
      <c r="L300" s="46"/>
      <c r="M300" s="47"/>
      <c r="N300" s="48"/>
      <c r="O300" s="46"/>
      <c r="P300" s="46"/>
      <c r="Q300" s="47"/>
      <c r="R300" s="39"/>
      <c r="S300" s="166">
        <f>I300</f>
        <v>0</v>
      </c>
      <c r="T300" s="167">
        <f>M300</f>
        <v>0</v>
      </c>
      <c r="U300" s="168">
        <f>Q300</f>
        <v>0</v>
      </c>
    </row>
    <row r="301" spans="1:21" ht="18.75" thickBot="1" x14ac:dyDescent="0.3">
      <c r="A301" s="11">
        <f t="shared" si="298"/>
        <v>0</v>
      </c>
      <c r="B301" s="11" t="str">
        <f t="shared" si="299"/>
        <v>Diabetes/EndocrinologyDiabetes/Endocrinology</v>
      </c>
      <c r="C301" s="416" t="str">
        <f>D301</f>
        <v>Diabetes/Endocrinology</v>
      </c>
      <c r="D301" s="417" t="s">
        <v>62</v>
      </c>
      <c r="E301" s="80"/>
      <c r="F301" s="127"/>
      <c r="G301" s="81"/>
      <c r="H301" s="81"/>
      <c r="I301" s="81"/>
      <c r="J301" s="81"/>
      <c r="K301" s="81"/>
      <c r="L301" s="81"/>
      <c r="M301" s="81"/>
      <c r="N301" s="69"/>
      <c r="O301" s="69"/>
      <c r="P301" s="69"/>
      <c r="Q301" s="69"/>
      <c r="R301" s="69"/>
      <c r="S301" s="134"/>
      <c r="T301" s="134"/>
      <c r="U301" s="135"/>
    </row>
    <row r="302" spans="1:21" x14ac:dyDescent="0.2">
      <c r="A302" s="11">
        <f t="shared" si="298"/>
        <v>0</v>
      </c>
      <c r="B302" s="11" t="str">
        <f t="shared" si="299"/>
        <v>Diabetes/Endocrinology1</v>
      </c>
      <c r="C302" s="402" t="str">
        <f>C301</f>
        <v>Diabetes/Endocrinology</v>
      </c>
      <c r="D302" s="84">
        <v>1</v>
      </c>
      <c r="E302" s="21" t="s">
        <v>55</v>
      </c>
      <c r="F302" s="198">
        <v>0</v>
      </c>
      <c r="G302" s="20"/>
      <c r="H302" s="20"/>
      <c r="I302" s="120"/>
      <c r="J302" s="128"/>
      <c r="K302" s="13"/>
      <c r="L302" s="13"/>
      <c r="M302" s="129"/>
      <c r="N302" s="128"/>
      <c r="O302" s="13"/>
      <c r="P302" s="13"/>
      <c r="Q302" s="129"/>
      <c r="R302" s="41"/>
      <c r="S302" s="117"/>
      <c r="T302" s="65"/>
      <c r="U302" s="118"/>
    </row>
    <row r="303" spans="1:21" x14ac:dyDescent="0.2">
      <c r="A303" s="11">
        <f t="shared" si="298"/>
        <v>0</v>
      </c>
      <c r="B303" s="11" t="str">
        <f t="shared" si="299"/>
        <v>Diabetes/Endocrinology2</v>
      </c>
      <c r="C303" s="402" t="str">
        <f t="shared" ref="C303:C324" si="335">C302</f>
        <v>Diabetes/Endocrinology</v>
      </c>
      <c r="D303" s="84">
        <v>2</v>
      </c>
      <c r="E303" s="21" t="s">
        <v>117</v>
      </c>
      <c r="F303" s="198">
        <v>0</v>
      </c>
      <c r="G303" s="20"/>
      <c r="H303" s="20"/>
      <c r="I303" s="120"/>
      <c r="J303" s="119"/>
      <c r="K303" s="20"/>
      <c r="L303" s="20"/>
      <c r="M303" s="120"/>
      <c r="N303" s="119"/>
      <c r="O303" s="20"/>
      <c r="P303" s="20"/>
      <c r="Q303" s="120"/>
      <c r="R303" s="41"/>
      <c r="S303" s="117"/>
      <c r="T303" s="65"/>
      <c r="U303" s="118"/>
    </row>
    <row r="304" spans="1:21" x14ac:dyDescent="0.2">
      <c r="A304" s="11">
        <f t="shared" si="298"/>
        <v>0</v>
      </c>
      <c r="B304" s="11" t="str">
        <f t="shared" si="299"/>
        <v>Diabetes/Endocrinology3</v>
      </c>
      <c r="C304" s="402" t="str">
        <f t="shared" si="335"/>
        <v>Diabetes/Endocrinology</v>
      </c>
      <c r="D304" s="84">
        <v>3</v>
      </c>
      <c r="E304" s="21" t="s">
        <v>118</v>
      </c>
      <c r="F304" s="198">
        <v>0</v>
      </c>
      <c r="G304" s="20"/>
      <c r="H304" s="20"/>
      <c r="I304" s="120"/>
      <c r="J304" s="119"/>
      <c r="K304" s="20"/>
      <c r="L304" s="20"/>
      <c r="M304" s="120"/>
      <c r="N304" s="119"/>
      <c r="O304" s="20"/>
      <c r="P304" s="20"/>
      <c r="Q304" s="120"/>
      <c r="R304" s="41"/>
      <c r="S304" s="117"/>
      <c r="T304" s="65"/>
      <c r="U304" s="118"/>
    </row>
    <row r="305" spans="1:21" x14ac:dyDescent="0.2">
      <c r="A305" s="11">
        <f t="shared" si="298"/>
        <v>0</v>
      </c>
      <c r="B305" s="11" t="str">
        <f t="shared" si="299"/>
        <v xml:space="preserve">Diabetes/Endocrinology </v>
      </c>
      <c r="C305" s="402" t="str">
        <f t="shared" si="335"/>
        <v>Diabetes/Endocrinology</v>
      </c>
      <c r="D305" s="88" t="s">
        <v>100</v>
      </c>
      <c r="E305" s="34"/>
      <c r="F305" s="20"/>
      <c r="G305" s="20"/>
      <c r="H305" s="20"/>
      <c r="I305" s="120"/>
      <c r="J305" s="130"/>
      <c r="K305" s="52"/>
      <c r="L305" s="52"/>
      <c r="M305" s="131"/>
      <c r="N305" s="130"/>
      <c r="O305" s="52"/>
      <c r="P305" s="52"/>
      <c r="Q305" s="131"/>
      <c r="R305" s="41"/>
      <c r="S305" s="117"/>
      <c r="T305" s="65"/>
      <c r="U305" s="118"/>
    </row>
    <row r="306" spans="1:21" x14ac:dyDescent="0.2">
      <c r="A306" s="11">
        <f t="shared" si="298"/>
        <v>0</v>
      </c>
      <c r="B306" s="11" t="str">
        <f t="shared" si="299"/>
        <v xml:space="preserve">Diabetes/Endocrinology </v>
      </c>
      <c r="C306" s="402" t="str">
        <f t="shared" si="335"/>
        <v>Diabetes/Endocrinology</v>
      </c>
      <c r="D306" s="84" t="s">
        <v>100</v>
      </c>
      <c r="E306" s="21" t="s">
        <v>36</v>
      </c>
      <c r="F306" s="23"/>
      <c r="G306" s="24"/>
      <c r="H306" s="24"/>
      <c r="I306" s="25"/>
      <c r="J306" s="23"/>
      <c r="K306" s="24"/>
      <c r="L306" s="24"/>
      <c r="M306" s="25"/>
      <c r="N306" s="23"/>
      <c r="O306" s="24"/>
      <c r="P306" s="24"/>
      <c r="Q306" s="25"/>
      <c r="R306" s="41"/>
      <c r="S306" s="71"/>
      <c r="T306" s="72"/>
      <c r="U306" s="100"/>
    </row>
    <row r="307" spans="1:21" x14ac:dyDescent="0.2">
      <c r="A307" s="11">
        <f t="shared" si="298"/>
        <v>0</v>
      </c>
      <c r="B307" s="11" t="str">
        <f t="shared" si="299"/>
        <v>Diabetes/Endocrinology4</v>
      </c>
      <c r="C307" s="402" t="str">
        <f t="shared" si="335"/>
        <v>Diabetes/Endocrinology</v>
      </c>
      <c r="D307" s="86">
        <v>4</v>
      </c>
      <c r="E307" s="44" t="s">
        <v>15</v>
      </c>
      <c r="F307" s="27"/>
      <c r="G307" s="28"/>
      <c r="H307" s="28"/>
      <c r="I307" s="29"/>
      <c r="J307" s="27"/>
      <c r="K307" s="28"/>
      <c r="L307" s="28"/>
      <c r="M307" s="29"/>
      <c r="N307" s="27"/>
      <c r="O307" s="28"/>
      <c r="P307" s="28"/>
      <c r="Q307" s="29"/>
      <c r="R307" s="41"/>
      <c r="S307" s="181">
        <f>SUM(F307:I307)</f>
        <v>0</v>
      </c>
      <c r="T307" s="182">
        <f>SUM(J307:M307)</f>
        <v>0</v>
      </c>
      <c r="U307" s="183">
        <f>SUM(N307:Q307)</f>
        <v>0</v>
      </c>
    </row>
    <row r="308" spans="1:21" x14ac:dyDescent="0.2">
      <c r="A308" s="11">
        <f t="shared" si="298"/>
        <v>0</v>
      </c>
      <c r="B308" s="11" t="str">
        <f t="shared" si="299"/>
        <v>Diabetes/Endocrinology5</v>
      </c>
      <c r="C308" s="402" t="str">
        <f t="shared" si="335"/>
        <v>Diabetes/Endocrinology</v>
      </c>
      <c r="D308" s="154">
        <v>5</v>
      </c>
      <c r="E308" s="161" t="s">
        <v>31</v>
      </c>
      <c r="F308" s="163">
        <f>VLOOKUP(CONCATENATE($C308,$F$8),'1. Performance Plan OP'!$B$13:$U$672,F$9,FALSE)</f>
        <v>0</v>
      </c>
      <c r="G308" s="157">
        <f>VLOOKUP(CONCATENATE($C308,$F$8),'1. Performance Plan OP'!$B$13:$U$672,G$9,FALSE)</f>
        <v>0</v>
      </c>
      <c r="H308" s="157">
        <f>VLOOKUP(CONCATENATE($C308,$F$8),'1. Performance Plan OP'!$B$13:$U$672,H$9,FALSE)</f>
        <v>0</v>
      </c>
      <c r="I308" s="158">
        <f>VLOOKUP(CONCATENATE($C308,$F$8),'1. Performance Plan OP'!$B$13:$U$672,I$9,FALSE)</f>
        <v>0</v>
      </c>
      <c r="J308" s="156">
        <f>VLOOKUP(CONCATENATE($C308,$F$8),'1. Performance Plan OP'!$B$13:$U$672,J$9,FALSE)</f>
        <v>0</v>
      </c>
      <c r="K308" s="157">
        <f>VLOOKUP(CONCATENATE($C308,$F$8),'1. Performance Plan OP'!$B$13:$U$672,K$9,FALSE)</f>
        <v>0</v>
      </c>
      <c r="L308" s="157">
        <f>VLOOKUP(CONCATENATE($C308,$F$8),'1. Performance Plan OP'!$B$13:$U$672,L$9,FALSE)</f>
        <v>0</v>
      </c>
      <c r="M308" s="158">
        <f>VLOOKUP(CONCATENATE($C308,$F$8),'1. Performance Plan OP'!$B$13:$U$672,M$9,FALSE)</f>
        <v>0</v>
      </c>
      <c r="N308" s="156">
        <f>VLOOKUP(CONCATENATE($C308,$F$8),'1. Performance Plan OP'!$B$13:$U$672,N$9,FALSE)</f>
        <v>0</v>
      </c>
      <c r="O308" s="157">
        <f>VLOOKUP(CONCATENATE($C308,$F$8),'1. Performance Plan OP'!$B$13:$U$672,O$9,FALSE)</f>
        <v>0</v>
      </c>
      <c r="P308" s="157">
        <f>VLOOKUP(CONCATENATE($C308,$F$8),'1. Performance Plan OP'!$B$13:$U$672,P$9,FALSE)</f>
        <v>0</v>
      </c>
      <c r="Q308" s="158">
        <f>VLOOKUP(CONCATENATE($C308,$F$8),'1. Performance Plan OP'!$B$13:$U$672,Q$9,FALSE)</f>
        <v>0</v>
      </c>
      <c r="R308" s="79"/>
      <c r="S308" s="156">
        <f>SUM(F308:I308)</f>
        <v>0</v>
      </c>
      <c r="T308" s="157">
        <f>SUM(J308:M308)</f>
        <v>0</v>
      </c>
      <c r="U308" s="160">
        <f>SUM(N308:Q308)</f>
        <v>0</v>
      </c>
    </row>
    <row r="309" spans="1:21" x14ac:dyDescent="0.2">
      <c r="A309" s="11">
        <f t="shared" si="298"/>
        <v>0</v>
      </c>
      <c r="B309" s="11" t="str">
        <f t="shared" si="299"/>
        <v>Diabetes/Endocrinology6</v>
      </c>
      <c r="C309" s="402" t="str">
        <f t="shared" si="335"/>
        <v>Diabetes/Endocrinology</v>
      </c>
      <c r="D309" s="87">
        <v>6</v>
      </c>
      <c r="E309" s="45" t="s">
        <v>14</v>
      </c>
      <c r="F309" s="31"/>
      <c r="G309" s="32"/>
      <c r="H309" s="32"/>
      <c r="I309" s="33"/>
      <c r="J309" s="31"/>
      <c r="K309" s="32"/>
      <c r="L309" s="32"/>
      <c r="M309" s="33"/>
      <c r="N309" s="31"/>
      <c r="O309" s="32"/>
      <c r="P309" s="32"/>
      <c r="Q309" s="33"/>
      <c r="R309" s="41"/>
      <c r="S309" s="162">
        <f t="shared" ref="S309:S310" si="336">SUM(F309:I309)</f>
        <v>0</v>
      </c>
      <c r="T309" s="163">
        <f t="shared" ref="T309:T310" si="337">SUM(J309:M309)</f>
        <v>0</v>
      </c>
      <c r="U309" s="165">
        <f t="shared" ref="U309:U310" si="338">SUM(N309:Q309)</f>
        <v>0</v>
      </c>
    </row>
    <row r="310" spans="1:21" x14ac:dyDescent="0.2">
      <c r="A310" s="11">
        <f t="shared" si="298"/>
        <v>0</v>
      </c>
      <c r="B310" s="11" t="str">
        <f t="shared" si="299"/>
        <v>Diabetes/Endocrinology7</v>
      </c>
      <c r="C310" s="402" t="str">
        <f t="shared" si="335"/>
        <v>Diabetes/Endocrinology</v>
      </c>
      <c r="D310" s="84">
        <v>7</v>
      </c>
      <c r="E310" s="21" t="s">
        <v>18</v>
      </c>
      <c r="F310" s="62">
        <f>SUM(F307:F308)-F309</f>
        <v>0</v>
      </c>
      <c r="G310" s="63">
        <f t="shared" ref="G310" si="339">SUM(G307:G308)-G309</f>
        <v>0</v>
      </c>
      <c r="H310" s="63">
        <f t="shared" ref="H310" si="340">SUM(H307:H308)-H309</f>
        <v>0</v>
      </c>
      <c r="I310" s="64">
        <f t="shared" ref="I310" si="341">SUM(I307:I308)-I309</f>
        <v>0</v>
      </c>
      <c r="J310" s="62">
        <f t="shared" ref="J310" si="342">SUM(J307:J308)-J309</f>
        <v>0</v>
      </c>
      <c r="K310" s="63">
        <f t="shared" ref="K310" si="343">SUM(K307:K308)-K309</f>
        <v>0</v>
      </c>
      <c r="L310" s="63">
        <f t="shared" ref="L310" si="344">SUM(L307:L308)-L309</f>
        <v>0</v>
      </c>
      <c r="M310" s="64">
        <f t="shared" ref="M310" si="345">SUM(M307:M308)-M309</f>
        <v>0</v>
      </c>
      <c r="N310" s="62">
        <f t="shared" ref="N310" si="346">SUM(N307:N308)-N309</f>
        <v>0</v>
      </c>
      <c r="O310" s="63">
        <f t="shared" ref="O310" si="347">SUM(O307:O308)-O309</f>
        <v>0</v>
      </c>
      <c r="P310" s="63">
        <f t="shared" ref="P310" si="348">SUM(P307:P308)-P309</f>
        <v>0</v>
      </c>
      <c r="Q310" s="64">
        <f t="shared" ref="Q310" si="349">SUM(Q307:Q308)-Q309</f>
        <v>0</v>
      </c>
      <c r="R310" s="79"/>
      <c r="S310" s="62">
        <f t="shared" si="336"/>
        <v>0</v>
      </c>
      <c r="T310" s="63">
        <f t="shared" si="337"/>
        <v>0</v>
      </c>
      <c r="U310" s="103">
        <f t="shared" si="338"/>
        <v>0</v>
      </c>
    </row>
    <row r="311" spans="1:21" x14ac:dyDescent="0.2">
      <c r="A311" s="11">
        <f t="shared" si="298"/>
        <v>0</v>
      </c>
      <c r="B311" s="11" t="str">
        <f t="shared" si="299"/>
        <v xml:space="preserve">Diabetes/Endocrinology </v>
      </c>
      <c r="C311" s="402" t="str">
        <f t="shared" si="335"/>
        <v>Diabetes/Endocrinology</v>
      </c>
      <c r="D311" s="88" t="s">
        <v>100</v>
      </c>
      <c r="E311" s="34"/>
      <c r="F311" s="35"/>
      <c r="G311" s="36"/>
      <c r="H311" s="36"/>
      <c r="I311" s="37"/>
      <c r="J311" s="38"/>
      <c r="K311" s="39"/>
      <c r="L311" s="39"/>
      <c r="M311" s="40"/>
      <c r="N311" s="38"/>
      <c r="O311" s="39"/>
      <c r="P311" s="39"/>
      <c r="Q311" s="40"/>
      <c r="R311" s="41"/>
      <c r="S311" s="77"/>
      <c r="T311" s="56"/>
      <c r="U311" s="104"/>
    </row>
    <row r="312" spans="1:21" x14ac:dyDescent="0.2">
      <c r="A312" s="11">
        <f t="shared" si="298"/>
        <v>0</v>
      </c>
      <c r="B312" s="11" t="str">
        <f t="shared" si="299"/>
        <v xml:space="preserve">Diabetes/Endocrinology </v>
      </c>
      <c r="C312" s="402" t="str">
        <f t="shared" si="335"/>
        <v>Diabetes/Endocrinology</v>
      </c>
      <c r="D312" s="84" t="s">
        <v>100</v>
      </c>
      <c r="E312" s="21" t="s">
        <v>32</v>
      </c>
      <c r="F312" s="23"/>
      <c r="G312" s="24"/>
      <c r="H312" s="24"/>
      <c r="I312" s="25"/>
      <c r="J312" s="23"/>
      <c r="K312" s="24"/>
      <c r="L312" s="24"/>
      <c r="M312" s="25"/>
      <c r="N312" s="23"/>
      <c r="O312" s="24"/>
      <c r="P312" s="24"/>
      <c r="Q312" s="25"/>
      <c r="R312" s="41"/>
      <c r="S312" s="71"/>
      <c r="T312" s="72"/>
      <c r="U312" s="100"/>
    </row>
    <row r="313" spans="1:21" x14ac:dyDescent="0.2">
      <c r="A313" s="11">
        <f t="shared" si="298"/>
        <v>0</v>
      </c>
      <c r="B313" s="11" t="str">
        <f t="shared" si="299"/>
        <v>Diabetes/Endocrinology8</v>
      </c>
      <c r="C313" s="402" t="str">
        <f t="shared" si="335"/>
        <v>Diabetes/Endocrinology</v>
      </c>
      <c r="D313" s="86">
        <v>8</v>
      </c>
      <c r="E313" s="44" t="s">
        <v>49</v>
      </c>
      <c r="F313" s="27"/>
      <c r="G313" s="28"/>
      <c r="H313" s="28"/>
      <c r="I313" s="29"/>
      <c r="J313" s="27"/>
      <c r="K313" s="28"/>
      <c r="L313" s="28"/>
      <c r="M313" s="29"/>
      <c r="N313" s="27"/>
      <c r="O313" s="28"/>
      <c r="P313" s="28"/>
      <c r="Q313" s="29"/>
      <c r="R313" s="39"/>
      <c r="S313" s="156">
        <f>SUM(F313:I313)</f>
        <v>0</v>
      </c>
      <c r="T313" s="157">
        <f>SUM(J313:M313)</f>
        <v>0</v>
      </c>
      <c r="U313" s="160">
        <f>SUM(N313:Q313)</f>
        <v>0</v>
      </c>
    </row>
    <row r="314" spans="1:21" x14ac:dyDescent="0.2">
      <c r="A314" s="11">
        <f t="shared" si="298"/>
        <v>0</v>
      </c>
      <c r="B314" s="11" t="str">
        <f t="shared" si="299"/>
        <v>Diabetes/Endocrinology9</v>
      </c>
      <c r="C314" s="402" t="str">
        <f t="shared" si="335"/>
        <v>Diabetes/Endocrinology</v>
      </c>
      <c r="D314" s="86">
        <v>9</v>
      </c>
      <c r="E314" s="45" t="s">
        <v>56</v>
      </c>
      <c r="F314" s="31"/>
      <c r="G314" s="32"/>
      <c r="H314" s="32"/>
      <c r="I314" s="33"/>
      <c r="J314" s="31"/>
      <c r="K314" s="32"/>
      <c r="L314" s="32"/>
      <c r="M314" s="33"/>
      <c r="N314" s="31"/>
      <c r="O314" s="32"/>
      <c r="P314" s="32"/>
      <c r="Q314" s="33"/>
      <c r="R314" s="39"/>
      <c r="S314" s="162">
        <f t="shared" ref="S314:S315" si="350">SUM(F314:I314)</f>
        <v>0</v>
      </c>
      <c r="T314" s="163">
        <f t="shared" ref="T314:T315" si="351">SUM(J314:M314)</f>
        <v>0</v>
      </c>
      <c r="U314" s="165">
        <f t="shared" ref="U314:U315" si="352">SUM(N314:Q314)</f>
        <v>0</v>
      </c>
    </row>
    <row r="315" spans="1:21" x14ac:dyDescent="0.2">
      <c r="A315" s="11">
        <f t="shared" si="298"/>
        <v>0</v>
      </c>
      <c r="B315" s="11" t="str">
        <f t="shared" si="299"/>
        <v>Diabetes/Endocrinology10</v>
      </c>
      <c r="C315" s="402" t="str">
        <f t="shared" si="335"/>
        <v>Diabetes/Endocrinology</v>
      </c>
      <c r="D315" s="84">
        <v>10</v>
      </c>
      <c r="E315" s="21" t="s">
        <v>35</v>
      </c>
      <c r="F315" s="62">
        <f t="shared" ref="F315:Q315" si="353">SUM(F313:F314)</f>
        <v>0</v>
      </c>
      <c r="G315" s="63">
        <f t="shared" si="353"/>
        <v>0</v>
      </c>
      <c r="H315" s="63">
        <f t="shared" si="353"/>
        <v>0</v>
      </c>
      <c r="I315" s="64">
        <f t="shared" si="353"/>
        <v>0</v>
      </c>
      <c r="J315" s="62">
        <f t="shared" si="353"/>
        <v>0</v>
      </c>
      <c r="K315" s="63">
        <f t="shared" si="353"/>
        <v>0</v>
      </c>
      <c r="L315" s="63">
        <f t="shared" si="353"/>
        <v>0</v>
      </c>
      <c r="M315" s="64">
        <f t="shared" si="353"/>
        <v>0</v>
      </c>
      <c r="N315" s="62">
        <f t="shared" si="353"/>
        <v>0</v>
      </c>
      <c r="O315" s="63">
        <f t="shared" si="353"/>
        <v>0</v>
      </c>
      <c r="P315" s="63">
        <f t="shared" si="353"/>
        <v>0</v>
      </c>
      <c r="Q315" s="64">
        <f t="shared" si="353"/>
        <v>0</v>
      </c>
      <c r="R315" s="79"/>
      <c r="S315" s="62">
        <f t="shared" si="350"/>
        <v>0</v>
      </c>
      <c r="T315" s="63">
        <f t="shared" si="351"/>
        <v>0</v>
      </c>
      <c r="U315" s="103">
        <f t="shared" si="352"/>
        <v>0</v>
      </c>
    </row>
    <row r="316" spans="1:21" x14ac:dyDescent="0.2">
      <c r="A316" s="11">
        <f t="shared" si="298"/>
        <v>0</v>
      </c>
      <c r="B316" s="11" t="str">
        <f t="shared" si="299"/>
        <v xml:space="preserve">Diabetes/Endocrinology </v>
      </c>
      <c r="C316" s="402" t="str">
        <f t="shared" si="335"/>
        <v>Diabetes/Endocrinology</v>
      </c>
      <c r="D316" s="89" t="s">
        <v>100</v>
      </c>
      <c r="E316" s="43"/>
      <c r="F316" s="38"/>
      <c r="G316" s="39"/>
      <c r="H316" s="39"/>
      <c r="I316" s="40"/>
      <c r="J316" s="38"/>
      <c r="K316" s="39"/>
      <c r="L316" s="39"/>
      <c r="M316" s="40"/>
      <c r="N316" s="38"/>
      <c r="O316" s="39"/>
      <c r="P316" s="39"/>
      <c r="Q316" s="40"/>
      <c r="R316" s="39"/>
      <c r="S316" s="77"/>
      <c r="T316" s="56"/>
      <c r="U316" s="104"/>
    </row>
    <row r="317" spans="1:21" x14ac:dyDescent="0.2">
      <c r="A317" s="11">
        <f t="shared" si="298"/>
        <v>0</v>
      </c>
      <c r="B317" s="11" t="str">
        <f t="shared" si="299"/>
        <v xml:space="preserve">Diabetes/Endocrinology </v>
      </c>
      <c r="C317" s="402" t="str">
        <f t="shared" si="335"/>
        <v>Diabetes/Endocrinology</v>
      </c>
      <c r="D317" s="84" t="s">
        <v>100</v>
      </c>
      <c r="E317" s="21" t="s">
        <v>27</v>
      </c>
      <c r="F317" s="23"/>
      <c r="G317" s="24"/>
      <c r="H317" s="24"/>
      <c r="I317" s="25"/>
      <c r="J317" s="23"/>
      <c r="K317" s="24"/>
      <c r="L317" s="24"/>
      <c r="M317" s="25"/>
      <c r="N317" s="23"/>
      <c r="O317" s="24"/>
      <c r="P317" s="24"/>
      <c r="Q317" s="25"/>
      <c r="R317" s="39"/>
      <c r="S317" s="71"/>
      <c r="T317" s="72"/>
      <c r="U317" s="100"/>
    </row>
    <row r="318" spans="1:21" x14ac:dyDescent="0.2">
      <c r="A318" s="11">
        <f t="shared" si="298"/>
        <v>0</v>
      </c>
      <c r="B318" s="11" t="str">
        <f t="shared" si="299"/>
        <v>Diabetes/Endocrinology11</v>
      </c>
      <c r="C318" s="402" t="str">
        <f t="shared" si="335"/>
        <v>Diabetes/Endocrinology</v>
      </c>
      <c r="D318" s="154">
        <v>11</v>
      </c>
      <c r="E318" s="155" t="s">
        <v>133</v>
      </c>
      <c r="F318" s="156">
        <f>F310-F313</f>
        <v>0</v>
      </c>
      <c r="G318" s="157">
        <f t="shared" ref="G318:Q318" si="354">G310-G313</f>
        <v>0</v>
      </c>
      <c r="H318" s="157">
        <f t="shared" si="354"/>
        <v>0</v>
      </c>
      <c r="I318" s="158">
        <f t="shared" si="354"/>
        <v>0</v>
      </c>
      <c r="J318" s="156">
        <f t="shared" si="354"/>
        <v>0</v>
      </c>
      <c r="K318" s="157">
        <f t="shared" si="354"/>
        <v>0</v>
      </c>
      <c r="L318" s="157">
        <f t="shared" si="354"/>
        <v>0</v>
      </c>
      <c r="M318" s="158">
        <f t="shared" si="354"/>
        <v>0</v>
      </c>
      <c r="N318" s="156">
        <f t="shared" si="354"/>
        <v>0</v>
      </c>
      <c r="O318" s="157">
        <f t="shared" si="354"/>
        <v>0</v>
      </c>
      <c r="P318" s="157">
        <f t="shared" si="354"/>
        <v>0</v>
      </c>
      <c r="Q318" s="158">
        <f t="shared" si="354"/>
        <v>0</v>
      </c>
      <c r="R318" s="56"/>
      <c r="S318" s="158">
        <f t="shared" ref="S318:U318" si="355">S310-S313</f>
        <v>0</v>
      </c>
      <c r="T318" s="157">
        <f t="shared" si="355"/>
        <v>0</v>
      </c>
      <c r="U318" s="160">
        <f t="shared" si="355"/>
        <v>0</v>
      </c>
    </row>
    <row r="319" spans="1:21" x14ac:dyDescent="0.2">
      <c r="A319" s="11">
        <f t="shared" si="298"/>
        <v>0</v>
      </c>
      <c r="B319" s="11" t="str">
        <f t="shared" si="299"/>
        <v>Diabetes/Endocrinology12</v>
      </c>
      <c r="C319" s="402" t="str">
        <f t="shared" si="335"/>
        <v>Diabetes/Endocrinology</v>
      </c>
      <c r="D319" s="154">
        <v>12</v>
      </c>
      <c r="E319" s="155" t="s">
        <v>134</v>
      </c>
      <c r="F319" s="162">
        <f t="shared" ref="F319:U319" si="356">F310-F315</f>
        <v>0</v>
      </c>
      <c r="G319" s="163">
        <f t="shared" si="356"/>
        <v>0</v>
      </c>
      <c r="H319" s="163">
        <f t="shared" si="356"/>
        <v>0</v>
      </c>
      <c r="I319" s="164">
        <f t="shared" si="356"/>
        <v>0</v>
      </c>
      <c r="J319" s="162">
        <f t="shared" si="356"/>
        <v>0</v>
      </c>
      <c r="K319" s="163">
        <f t="shared" si="356"/>
        <v>0</v>
      </c>
      <c r="L319" s="163">
        <f t="shared" si="356"/>
        <v>0</v>
      </c>
      <c r="M319" s="164">
        <f t="shared" si="356"/>
        <v>0</v>
      </c>
      <c r="N319" s="162">
        <f t="shared" si="356"/>
        <v>0</v>
      </c>
      <c r="O319" s="163">
        <f t="shared" si="356"/>
        <v>0</v>
      </c>
      <c r="P319" s="163">
        <f t="shared" si="356"/>
        <v>0</v>
      </c>
      <c r="Q319" s="164">
        <f t="shared" si="356"/>
        <v>0</v>
      </c>
      <c r="R319" s="56">
        <f t="shared" si="356"/>
        <v>0</v>
      </c>
      <c r="S319" s="162">
        <f t="shared" si="356"/>
        <v>0</v>
      </c>
      <c r="T319" s="163">
        <f t="shared" si="356"/>
        <v>0</v>
      </c>
      <c r="U319" s="165">
        <f t="shared" si="356"/>
        <v>0</v>
      </c>
    </row>
    <row r="320" spans="1:21" x14ac:dyDescent="0.2">
      <c r="A320" s="11">
        <f t="shared" si="298"/>
        <v>0</v>
      </c>
      <c r="B320" s="11" t="str">
        <f t="shared" si="299"/>
        <v>Diabetes/Endocrinology13</v>
      </c>
      <c r="C320" s="402" t="str">
        <f t="shared" si="335"/>
        <v>Diabetes/Endocrinology</v>
      </c>
      <c r="D320" s="154">
        <v>13</v>
      </c>
      <c r="E320" s="161" t="s">
        <v>30</v>
      </c>
      <c r="F320" s="173">
        <f>F304+F319</f>
        <v>0</v>
      </c>
      <c r="G320" s="167">
        <f>F320+G319</f>
        <v>0</v>
      </c>
      <c r="H320" s="167">
        <f t="shared" ref="H320:Q320" si="357">G320+H319</f>
        <v>0</v>
      </c>
      <c r="I320" s="169">
        <f t="shared" si="357"/>
        <v>0</v>
      </c>
      <c r="J320" s="166">
        <f t="shared" si="357"/>
        <v>0</v>
      </c>
      <c r="K320" s="167">
        <f t="shared" si="357"/>
        <v>0</v>
      </c>
      <c r="L320" s="167">
        <f t="shared" si="357"/>
        <v>0</v>
      </c>
      <c r="M320" s="169">
        <f t="shared" si="357"/>
        <v>0</v>
      </c>
      <c r="N320" s="166">
        <f t="shared" si="357"/>
        <v>0</v>
      </c>
      <c r="O320" s="167">
        <f t="shared" si="357"/>
        <v>0</v>
      </c>
      <c r="P320" s="167">
        <f t="shared" si="357"/>
        <v>0</v>
      </c>
      <c r="Q320" s="169">
        <f t="shared" si="357"/>
        <v>0</v>
      </c>
      <c r="R320" s="56"/>
      <c r="S320" s="166">
        <f>I320</f>
        <v>0</v>
      </c>
      <c r="T320" s="167">
        <f>M320</f>
        <v>0</v>
      </c>
      <c r="U320" s="168">
        <f>Q320</f>
        <v>0</v>
      </c>
    </row>
    <row r="321" spans="1:21" x14ac:dyDescent="0.2">
      <c r="A321" s="11">
        <f t="shared" si="298"/>
        <v>0</v>
      </c>
      <c r="B321" s="11" t="str">
        <f t="shared" si="299"/>
        <v>Diabetes/Endocrinology14</v>
      </c>
      <c r="C321" s="402" t="str">
        <f t="shared" si="335"/>
        <v>Diabetes/Endocrinology</v>
      </c>
      <c r="D321" s="154">
        <v>14</v>
      </c>
      <c r="E321" s="155" t="s">
        <v>28</v>
      </c>
      <c r="F321" s="166" t="e">
        <f>F320/(F315/13)</f>
        <v>#DIV/0!</v>
      </c>
      <c r="G321" s="167" t="e">
        <f t="shared" ref="G321:Q321" si="358">G320/(G315/13)</f>
        <v>#DIV/0!</v>
      </c>
      <c r="H321" s="167" t="e">
        <f t="shared" si="358"/>
        <v>#DIV/0!</v>
      </c>
      <c r="I321" s="169" t="e">
        <f t="shared" si="358"/>
        <v>#DIV/0!</v>
      </c>
      <c r="J321" s="166" t="e">
        <f t="shared" si="358"/>
        <v>#DIV/0!</v>
      </c>
      <c r="K321" s="167" t="e">
        <f t="shared" si="358"/>
        <v>#DIV/0!</v>
      </c>
      <c r="L321" s="167" t="e">
        <f t="shared" si="358"/>
        <v>#DIV/0!</v>
      </c>
      <c r="M321" s="169" t="e">
        <f t="shared" si="358"/>
        <v>#DIV/0!</v>
      </c>
      <c r="N321" s="166" t="e">
        <f t="shared" si="358"/>
        <v>#DIV/0!</v>
      </c>
      <c r="O321" s="167" t="e">
        <f t="shared" si="358"/>
        <v>#DIV/0!</v>
      </c>
      <c r="P321" s="167" t="e">
        <f t="shared" si="358"/>
        <v>#DIV/0!</v>
      </c>
      <c r="Q321" s="169" t="e">
        <f t="shared" si="358"/>
        <v>#DIV/0!</v>
      </c>
      <c r="R321" s="56"/>
      <c r="S321" s="166" t="e">
        <f t="shared" ref="S321" si="359">I321</f>
        <v>#DIV/0!</v>
      </c>
      <c r="T321" s="167" t="e">
        <f t="shared" ref="T321" si="360">M321</f>
        <v>#DIV/0!</v>
      </c>
      <c r="U321" s="168" t="e">
        <f t="shared" ref="U321" si="361">Q321</f>
        <v>#DIV/0!</v>
      </c>
    </row>
    <row r="322" spans="1:21" x14ac:dyDescent="0.2">
      <c r="A322" s="11">
        <f t="shared" si="298"/>
        <v>0</v>
      </c>
      <c r="B322" s="11" t="str">
        <f t="shared" si="299"/>
        <v>Diabetes/Endocrinology15</v>
      </c>
      <c r="C322" s="402" t="str">
        <f t="shared" si="335"/>
        <v>Diabetes/Endocrinology</v>
      </c>
      <c r="D322" s="86">
        <v>15</v>
      </c>
      <c r="E322" s="45" t="s">
        <v>33</v>
      </c>
      <c r="F322" s="48"/>
      <c r="G322" s="46"/>
      <c r="H322" s="46"/>
      <c r="I322" s="47"/>
      <c r="J322" s="48"/>
      <c r="K322" s="46"/>
      <c r="L322" s="46"/>
      <c r="M322" s="47"/>
      <c r="N322" s="48"/>
      <c r="O322" s="46"/>
      <c r="P322" s="46"/>
      <c r="Q322" s="47"/>
      <c r="R322" s="39"/>
      <c r="S322" s="166">
        <f>I322</f>
        <v>0</v>
      </c>
      <c r="T322" s="167">
        <f>M322</f>
        <v>0</v>
      </c>
      <c r="U322" s="168">
        <f>Q322</f>
        <v>0</v>
      </c>
    </row>
    <row r="323" spans="1:21" x14ac:dyDescent="0.2">
      <c r="A323" s="11">
        <f t="shared" si="298"/>
        <v>0</v>
      </c>
      <c r="B323" s="11" t="str">
        <f t="shared" si="299"/>
        <v>Diabetes/Endocrinology16</v>
      </c>
      <c r="C323" s="402" t="str">
        <f t="shared" si="335"/>
        <v>Diabetes/Endocrinology</v>
      </c>
      <c r="D323" s="154">
        <v>16</v>
      </c>
      <c r="E323" s="155" t="s">
        <v>275</v>
      </c>
      <c r="F323" s="166" t="e">
        <f>VLOOKUP(CONCATENATE($A323,$C323),'[1]TTG Board spclty milstns MNTH'!$D$2:$AJ$386,F$7,FALSE)</f>
        <v>#N/A</v>
      </c>
      <c r="G323" s="167" t="e">
        <f>VLOOKUP(CONCATENATE($A323,$C323),'[1]TTG Board spclty milstns MNTH'!$D$2:$AJ$386,G$7,FALSE)</f>
        <v>#N/A</v>
      </c>
      <c r="H323" s="167" t="e">
        <f>VLOOKUP(CONCATENATE($A323,$C323),'[1]TTG Board spclty milstns MNTH'!$D$2:$AJ$386,H$7,FALSE)</f>
        <v>#N/A</v>
      </c>
      <c r="I323" s="169" t="e">
        <f>VLOOKUP(CONCATENATE($A323,$C323),'[1]TTG Board spclty milstns MNTH'!$D$2:$AJ$386,I$7,FALSE)</f>
        <v>#N/A</v>
      </c>
      <c r="J323" s="166" t="e">
        <f>VLOOKUP(CONCATENATE($A323,$C323),'[1]TTG Board spclty milstns MNTH'!$D$2:$AJ$386,J$7,FALSE)</f>
        <v>#N/A</v>
      </c>
      <c r="K323" s="167" t="e">
        <f>VLOOKUP(CONCATENATE($A323,$C323),'[1]TTG Board spclty milstns MNTH'!$D$2:$AJ$386,K$7,FALSE)</f>
        <v>#N/A</v>
      </c>
      <c r="L323" s="167" t="e">
        <f>VLOOKUP(CONCATENATE($A323,$C323),'[1]TTG Board spclty milstns MNTH'!$D$2:$AJ$386,L$7,FALSE)</f>
        <v>#N/A</v>
      </c>
      <c r="M323" s="169" t="e">
        <f>VLOOKUP(CONCATENATE($A323,$C323),'[1]TTG Board spclty milstns MNTH'!$D$2:$AJ$386,M$7,FALSE)</f>
        <v>#N/A</v>
      </c>
      <c r="N323" s="409" t="s">
        <v>16</v>
      </c>
      <c r="O323" s="410" t="s">
        <v>16</v>
      </c>
      <c r="P323" s="410" t="s">
        <v>16</v>
      </c>
      <c r="Q323" s="411" t="s">
        <v>16</v>
      </c>
      <c r="R323" s="39"/>
      <c r="S323" s="166" t="e">
        <f>I323</f>
        <v>#N/A</v>
      </c>
      <c r="T323" s="167" t="e">
        <f>M323</f>
        <v>#N/A</v>
      </c>
      <c r="U323" s="168" t="str">
        <f>Q323</f>
        <v>-</v>
      </c>
    </row>
    <row r="324" spans="1:21" ht="13.5" thickBot="1" x14ac:dyDescent="0.25">
      <c r="A324" s="11">
        <f t="shared" si="298"/>
        <v>0</v>
      </c>
      <c r="B324" s="11" t="str">
        <f t="shared" si="299"/>
        <v>Diabetes/Endocrinology17</v>
      </c>
      <c r="C324" s="402" t="str">
        <f t="shared" si="335"/>
        <v>Diabetes/Endocrinology</v>
      </c>
      <c r="D324" s="86">
        <v>17</v>
      </c>
      <c r="E324" s="44" t="s">
        <v>34</v>
      </c>
      <c r="F324" s="48"/>
      <c r="G324" s="46"/>
      <c r="H324" s="46"/>
      <c r="I324" s="47"/>
      <c r="J324" s="48"/>
      <c r="K324" s="46"/>
      <c r="L324" s="46"/>
      <c r="M324" s="47"/>
      <c r="N324" s="48"/>
      <c r="O324" s="46"/>
      <c r="P324" s="46"/>
      <c r="Q324" s="47"/>
      <c r="R324" s="39"/>
      <c r="S324" s="166">
        <f>I324</f>
        <v>0</v>
      </c>
      <c r="T324" s="167">
        <f>M324</f>
        <v>0</v>
      </c>
      <c r="U324" s="168">
        <f>Q324</f>
        <v>0</v>
      </c>
    </row>
    <row r="325" spans="1:21" ht="18.75" thickBot="1" x14ac:dyDescent="0.3">
      <c r="A325" s="11">
        <f t="shared" si="298"/>
        <v>0</v>
      </c>
      <c r="B325" s="11" t="str">
        <f t="shared" si="299"/>
        <v>GastroenterologyGastroenterology</v>
      </c>
      <c r="C325" s="416" t="str">
        <f>D325</f>
        <v>Gastroenterology</v>
      </c>
      <c r="D325" s="417" t="s">
        <v>64</v>
      </c>
      <c r="E325" s="80"/>
      <c r="F325" s="127"/>
      <c r="G325" s="81"/>
      <c r="H325" s="81"/>
      <c r="I325" s="81"/>
      <c r="J325" s="127"/>
      <c r="K325" s="127"/>
      <c r="L325" s="127"/>
      <c r="M325" s="127"/>
      <c r="N325" s="132"/>
      <c r="O325" s="132"/>
      <c r="P325" s="132"/>
      <c r="Q325" s="132"/>
      <c r="R325" s="69"/>
      <c r="S325" s="134"/>
      <c r="T325" s="134"/>
      <c r="U325" s="135"/>
    </row>
    <row r="326" spans="1:21" x14ac:dyDescent="0.2">
      <c r="A326" s="11">
        <f t="shared" si="298"/>
        <v>0</v>
      </c>
      <c r="B326" s="11" t="str">
        <f t="shared" si="299"/>
        <v>Gastroenterology1</v>
      </c>
      <c r="C326" s="402" t="str">
        <f>C325</f>
        <v>Gastroenterology</v>
      </c>
      <c r="D326" s="84">
        <v>1</v>
      </c>
      <c r="E326" s="21" t="s">
        <v>55</v>
      </c>
      <c r="F326" s="198">
        <v>0</v>
      </c>
      <c r="G326" s="20"/>
      <c r="H326" s="20"/>
      <c r="I326" s="120"/>
      <c r="J326" s="128"/>
      <c r="K326" s="13"/>
      <c r="L326" s="13"/>
      <c r="M326" s="129"/>
      <c r="N326" s="128"/>
      <c r="O326" s="13"/>
      <c r="P326" s="13"/>
      <c r="Q326" s="129"/>
      <c r="R326" s="41"/>
      <c r="S326" s="117"/>
      <c r="T326" s="65"/>
      <c r="U326" s="118"/>
    </row>
    <row r="327" spans="1:21" x14ac:dyDescent="0.2">
      <c r="A327" s="11">
        <f t="shared" si="298"/>
        <v>0</v>
      </c>
      <c r="B327" s="11" t="str">
        <f t="shared" si="299"/>
        <v>Gastroenterology2</v>
      </c>
      <c r="C327" s="402" t="str">
        <f t="shared" ref="C327:C348" si="362">C326</f>
        <v>Gastroenterology</v>
      </c>
      <c r="D327" s="84">
        <v>2</v>
      </c>
      <c r="E327" s="21" t="s">
        <v>117</v>
      </c>
      <c r="F327" s="198">
        <v>0</v>
      </c>
      <c r="G327" s="20"/>
      <c r="H327" s="20"/>
      <c r="I327" s="120"/>
      <c r="J327" s="119"/>
      <c r="K327" s="20"/>
      <c r="L327" s="20"/>
      <c r="M327" s="120"/>
      <c r="N327" s="119"/>
      <c r="O327" s="20"/>
      <c r="P327" s="20"/>
      <c r="Q327" s="120"/>
      <c r="R327" s="41"/>
      <c r="S327" s="117"/>
      <c r="T327" s="65"/>
      <c r="U327" s="118"/>
    </row>
    <row r="328" spans="1:21" x14ac:dyDescent="0.2">
      <c r="A328" s="11">
        <f t="shared" si="298"/>
        <v>0</v>
      </c>
      <c r="B328" s="11" t="str">
        <f t="shared" si="299"/>
        <v>Gastroenterology3</v>
      </c>
      <c r="C328" s="402" t="str">
        <f t="shared" si="362"/>
        <v>Gastroenterology</v>
      </c>
      <c r="D328" s="84">
        <v>3</v>
      </c>
      <c r="E328" s="21" t="s">
        <v>118</v>
      </c>
      <c r="F328" s="198">
        <v>0</v>
      </c>
      <c r="G328" s="20"/>
      <c r="H328" s="20"/>
      <c r="I328" s="120"/>
      <c r="J328" s="119"/>
      <c r="K328" s="20"/>
      <c r="L328" s="20"/>
      <c r="M328" s="120"/>
      <c r="N328" s="119"/>
      <c r="O328" s="20"/>
      <c r="P328" s="20"/>
      <c r="Q328" s="120"/>
      <c r="R328" s="41"/>
      <c r="S328" s="117"/>
      <c r="T328" s="65"/>
      <c r="U328" s="118"/>
    </row>
    <row r="329" spans="1:21" x14ac:dyDescent="0.2">
      <c r="A329" s="11">
        <f t="shared" si="298"/>
        <v>0</v>
      </c>
      <c r="B329" s="11" t="str">
        <f t="shared" si="299"/>
        <v xml:space="preserve">Gastroenterology </v>
      </c>
      <c r="C329" s="402" t="str">
        <f t="shared" si="362"/>
        <v>Gastroenterology</v>
      </c>
      <c r="D329" s="88" t="s">
        <v>100</v>
      </c>
      <c r="E329" s="34"/>
      <c r="F329" s="20"/>
      <c r="G329" s="20"/>
      <c r="H329" s="20"/>
      <c r="I329" s="120"/>
      <c r="J329" s="130"/>
      <c r="K329" s="52"/>
      <c r="L329" s="52"/>
      <c r="M329" s="131"/>
      <c r="N329" s="130"/>
      <c r="O329" s="52"/>
      <c r="P329" s="52"/>
      <c r="Q329" s="131"/>
      <c r="R329" s="41"/>
      <c r="S329" s="117"/>
      <c r="T329" s="65"/>
      <c r="U329" s="118"/>
    </row>
    <row r="330" spans="1:21" x14ac:dyDescent="0.2">
      <c r="A330" s="11">
        <f t="shared" si="298"/>
        <v>0</v>
      </c>
      <c r="B330" s="11" t="str">
        <f t="shared" si="299"/>
        <v xml:space="preserve">Gastroenterology </v>
      </c>
      <c r="C330" s="402" t="str">
        <f t="shared" si="362"/>
        <v>Gastroenterology</v>
      </c>
      <c r="D330" s="84" t="s">
        <v>100</v>
      </c>
      <c r="E330" s="21" t="s">
        <v>36</v>
      </c>
      <c r="F330" s="23"/>
      <c r="G330" s="24"/>
      <c r="H330" s="24"/>
      <c r="I330" s="25"/>
      <c r="J330" s="23"/>
      <c r="K330" s="24"/>
      <c r="L330" s="24"/>
      <c r="M330" s="25"/>
      <c r="N330" s="23"/>
      <c r="O330" s="24"/>
      <c r="P330" s="24"/>
      <c r="Q330" s="25"/>
      <c r="R330" s="41"/>
      <c r="S330" s="71"/>
      <c r="T330" s="72"/>
      <c r="U330" s="100"/>
    </row>
    <row r="331" spans="1:21" x14ac:dyDescent="0.2">
      <c r="A331" s="11">
        <f t="shared" si="298"/>
        <v>0</v>
      </c>
      <c r="B331" s="11" t="str">
        <f t="shared" si="299"/>
        <v>Gastroenterology4</v>
      </c>
      <c r="C331" s="402" t="str">
        <f t="shared" si="362"/>
        <v>Gastroenterology</v>
      </c>
      <c r="D331" s="86">
        <v>4</v>
      </c>
      <c r="E331" s="44" t="s">
        <v>15</v>
      </c>
      <c r="F331" s="27"/>
      <c r="G331" s="28"/>
      <c r="H331" s="28"/>
      <c r="I331" s="29"/>
      <c r="J331" s="27"/>
      <c r="K331" s="28"/>
      <c r="L331" s="28"/>
      <c r="M331" s="29"/>
      <c r="N331" s="27"/>
      <c r="O331" s="28"/>
      <c r="P331" s="28"/>
      <c r="Q331" s="29"/>
      <c r="R331" s="41"/>
      <c r="S331" s="181">
        <f>SUM(F331:I331)</f>
        <v>0</v>
      </c>
      <c r="T331" s="182">
        <f>SUM(J331:M331)</f>
        <v>0</v>
      </c>
      <c r="U331" s="183">
        <f>SUM(N331:Q331)</f>
        <v>0</v>
      </c>
    </row>
    <row r="332" spans="1:21" x14ac:dyDescent="0.2">
      <c r="A332" s="11">
        <f t="shared" si="298"/>
        <v>0</v>
      </c>
      <c r="B332" s="11" t="str">
        <f t="shared" si="299"/>
        <v>Gastroenterology5</v>
      </c>
      <c r="C332" s="402" t="str">
        <f t="shared" si="362"/>
        <v>Gastroenterology</v>
      </c>
      <c r="D332" s="154">
        <v>5</v>
      </c>
      <c r="E332" s="161" t="s">
        <v>31</v>
      </c>
      <c r="F332" s="163">
        <f>VLOOKUP(CONCATENATE($C332,$F$8),'1. Performance Plan OP'!$B$13:$U$672,F$9,FALSE)</f>
        <v>0</v>
      </c>
      <c r="G332" s="157">
        <f>VLOOKUP(CONCATENATE($C332,$F$8),'1. Performance Plan OP'!$B$13:$U$672,G$9,FALSE)</f>
        <v>0</v>
      </c>
      <c r="H332" s="157">
        <f>VLOOKUP(CONCATENATE($C332,$F$8),'1. Performance Plan OP'!$B$13:$U$672,H$9,FALSE)</f>
        <v>0</v>
      </c>
      <c r="I332" s="158">
        <f>VLOOKUP(CONCATENATE($C332,$F$8),'1. Performance Plan OP'!$B$13:$U$672,I$9,FALSE)</f>
        <v>0</v>
      </c>
      <c r="J332" s="156">
        <f>VLOOKUP(CONCATENATE($C332,$F$8),'1. Performance Plan OP'!$B$13:$U$672,J$9,FALSE)</f>
        <v>0</v>
      </c>
      <c r="K332" s="157">
        <f>VLOOKUP(CONCATENATE($C332,$F$8),'1. Performance Plan OP'!$B$13:$U$672,K$9,FALSE)</f>
        <v>0</v>
      </c>
      <c r="L332" s="157">
        <f>VLOOKUP(CONCATENATE($C332,$F$8),'1. Performance Plan OP'!$B$13:$U$672,L$9,FALSE)</f>
        <v>0</v>
      </c>
      <c r="M332" s="158">
        <f>VLOOKUP(CONCATENATE($C332,$F$8),'1. Performance Plan OP'!$B$13:$U$672,M$9,FALSE)</f>
        <v>0</v>
      </c>
      <c r="N332" s="156">
        <f>VLOOKUP(CONCATENATE($C332,$F$8),'1. Performance Plan OP'!$B$13:$U$672,N$9,FALSE)</f>
        <v>0</v>
      </c>
      <c r="O332" s="157">
        <f>VLOOKUP(CONCATENATE($C332,$F$8),'1. Performance Plan OP'!$B$13:$U$672,O$9,FALSE)</f>
        <v>0</v>
      </c>
      <c r="P332" s="157">
        <f>VLOOKUP(CONCATENATE($C332,$F$8),'1. Performance Plan OP'!$B$13:$U$672,P$9,FALSE)</f>
        <v>0</v>
      </c>
      <c r="Q332" s="158">
        <f>VLOOKUP(CONCATENATE($C332,$F$8),'1. Performance Plan OP'!$B$13:$U$672,Q$9,FALSE)</f>
        <v>0</v>
      </c>
      <c r="R332" s="79"/>
      <c r="S332" s="156">
        <f>SUM(F332:I332)</f>
        <v>0</v>
      </c>
      <c r="T332" s="157">
        <f>SUM(J332:M332)</f>
        <v>0</v>
      </c>
      <c r="U332" s="160">
        <f>SUM(N332:Q332)</f>
        <v>0</v>
      </c>
    </row>
    <row r="333" spans="1:21" x14ac:dyDescent="0.2">
      <c r="A333" s="11">
        <f t="shared" si="298"/>
        <v>0</v>
      </c>
      <c r="B333" s="11" t="str">
        <f t="shared" si="299"/>
        <v>Gastroenterology6</v>
      </c>
      <c r="C333" s="402" t="str">
        <f t="shared" si="362"/>
        <v>Gastroenterology</v>
      </c>
      <c r="D333" s="87">
        <v>6</v>
      </c>
      <c r="E333" s="45" t="s">
        <v>14</v>
      </c>
      <c r="F333" s="31"/>
      <c r="G333" s="32"/>
      <c r="H333" s="32"/>
      <c r="I333" s="33"/>
      <c r="J333" s="31"/>
      <c r="K333" s="32"/>
      <c r="L333" s="32"/>
      <c r="M333" s="33"/>
      <c r="N333" s="31"/>
      <c r="O333" s="32"/>
      <c r="P333" s="32"/>
      <c r="Q333" s="33"/>
      <c r="R333" s="41"/>
      <c r="S333" s="162">
        <f t="shared" ref="S333:S334" si="363">SUM(F333:I333)</f>
        <v>0</v>
      </c>
      <c r="T333" s="163">
        <f t="shared" ref="T333:T334" si="364">SUM(J333:M333)</f>
        <v>0</v>
      </c>
      <c r="U333" s="165">
        <f t="shared" ref="U333:U334" si="365">SUM(N333:Q333)</f>
        <v>0</v>
      </c>
    </row>
    <row r="334" spans="1:21" x14ac:dyDescent="0.2">
      <c r="A334" s="11">
        <f t="shared" ref="A334:A397" si="366">$E$5</f>
        <v>0</v>
      </c>
      <c r="B334" s="11" t="str">
        <f t="shared" ref="B334:B397" si="367">CONCATENATE(C334,D334)</f>
        <v>Gastroenterology7</v>
      </c>
      <c r="C334" s="402" t="str">
        <f t="shared" si="362"/>
        <v>Gastroenterology</v>
      </c>
      <c r="D334" s="84">
        <v>7</v>
      </c>
      <c r="E334" s="21" t="s">
        <v>18</v>
      </c>
      <c r="F334" s="62">
        <f>SUM(F331:F332)-F333</f>
        <v>0</v>
      </c>
      <c r="G334" s="63">
        <f t="shared" ref="G334" si="368">SUM(G331:G332)-G333</f>
        <v>0</v>
      </c>
      <c r="H334" s="63">
        <f t="shared" ref="H334" si="369">SUM(H331:H332)-H333</f>
        <v>0</v>
      </c>
      <c r="I334" s="64">
        <f t="shared" ref="I334" si="370">SUM(I331:I332)-I333</f>
        <v>0</v>
      </c>
      <c r="J334" s="62">
        <f t="shared" ref="J334" si="371">SUM(J331:J332)-J333</f>
        <v>0</v>
      </c>
      <c r="K334" s="63">
        <f t="shared" ref="K334" si="372">SUM(K331:K332)-K333</f>
        <v>0</v>
      </c>
      <c r="L334" s="63">
        <f t="shared" ref="L334" si="373">SUM(L331:L332)-L333</f>
        <v>0</v>
      </c>
      <c r="M334" s="64">
        <f t="shared" ref="M334" si="374">SUM(M331:M332)-M333</f>
        <v>0</v>
      </c>
      <c r="N334" s="62">
        <f t="shared" ref="N334" si="375">SUM(N331:N332)-N333</f>
        <v>0</v>
      </c>
      <c r="O334" s="63">
        <f t="shared" ref="O334" si="376">SUM(O331:O332)-O333</f>
        <v>0</v>
      </c>
      <c r="P334" s="63">
        <f t="shared" ref="P334" si="377">SUM(P331:P332)-P333</f>
        <v>0</v>
      </c>
      <c r="Q334" s="64">
        <f t="shared" ref="Q334" si="378">SUM(Q331:Q332)-Q333</f>
        <v>0</v>
      </c>
      <c r="R334" s="79"/>
      <c r="S334" s="62">
        <f t="shared" si="363"/>
        <v>0</v>
      </c>
      <c r="T334" s="63">
        <f t="shared" si="364"/>
        <v>0</v>
      </c>
      <c r="U334" s="103">
        <f t="shared" si="365"/>
        <v>0</v>
      </c>
    </row>
    <row r="335" spans="1:21" x14ac:dyDescent="0.2">
      <c r="A335" s="11">
        <f t="shared" si="366"/>
        <v>0</v>
      </c>
      <c r="B335" s="11" t="str">
        <f t="shared" si="367"/>
        <v xml:space="preserve">Gastroenterology </v>
      </c>
      <c r="C335" s="402" t="str">
        <f t="shared" si="362"/>
        <v>Gastroenterology</v>
      </c>
      <c r="D335" s="88" t="s">
        <v>100</v>
      </c>
      <c r="E335" s="34"/>
      <c r="F335" s="35"/>
      <c r="G335" s="36"/>
      <c r="H335" s="36"/>
      <c r="I335" s="37"/>
      <c r="J335" s="38"/>
      <c r="K335" s="39"/>
      <c r="L335" s="39"/>
      <c r="M335" s="40"/>
      <c r="N335" s="38"/>
      <c r="O335" s="39"/>
      <c r="P335" s="39"/>
      <c r="Q335" s="40"/>
      <c r="R335" s="41"/>
      <c r="S335" s="77"/>
      <c r="T335" s="56"/>
      <c r="U335" s="104"/>
    </row>
    <row r="336" spans="1:21" x14ac:dyDescent="0.2">
      <c r="A336" s="11">
        <f t="shared" si="366"/>
        <v>0</v>
      </c>
      <c r="B336" s="11" t="str">
        <f t="shared" si="367"/>
        <v xml:space="preserve">Gastroenterology </v>
      </c>
      <c r="C336" s="402" t="str">
        <f t="shared" si="362"/>
        <v>Gastroenterology</v>
      </c>
      <c r="D336" s="84" t="s">
        <v>100</v>
      </c>
      <c r="E336" s="21" t="s">
        <v>32</v>
      </c>
      <c r="F336" s="23"/>
      <c r="G336" s="24"/>
      <c r="H336" s="24"/>
      <c r="I336" s="25"/>
      <c r="J336" s="23"/>
      <c r="K336" s="24"/>
      <c r="L336" s="24"/>
      <c r="M336" s="25"/>
      <c r="N336" s="23"/>
      <c r="O336" s="24"/>
      <c r="P336" s="24"/>
      <c r="Q336" s="25"/>
      <c r="R336" s="41"/>
      <c r="S336" s="71"/>
      <c r="T336" s="72"/>
      <c r="U336" s="100"/>
    </row>
    <row r="337" spans="1:21" x14ac:dyDescent="0.2">
      <c r="A337" s="11">
        <f t="shared" si="366"/>
        <v>0</v>
      </c>
      <c r="B337" s="11" t="str">
        <f t="shared" si="367"/>
        <v>Gastroenterology8</v>
      </c>
      <c r="C337" s="402" t="str">
        <f t="shared" si="362"/>
        <v>Gastroenterology</v>
      </c>
      <c r="D337" s="86">
        <v>8</v>
      </c>
      <c r="E337" s="44" t="s">
        <v>49</v>
      </c>
      <c r="F337" s="27"/>
      <c r="G337" s="28"/>
      <c r="H337" s="28"/>
      <c r="I337" s="29"/>
      <c r="J337" s="27"/>
      <c r="K337" s="28"/>
      <c r="L337" s="28"/>
      <c r="M337" s="29"/>
      <c r="N337" s="27"/>
      <c r="O337" s="28"/>
      <c r="P337" s="28"/>
      <c r="Q337" s="29"/>
      <c r="R337" s="39"/>
      <c r="S337" s="156">
        <f>SUM(F337:I337)</f>
        <v>0</v>
      </c>
      <c r="T337" s="157">
        <f>SUM(J337:M337)</f>
        <v>0</v>
      </c>
      <c r="U337" s="160">
        <f>SUM(N337:Q337)</f>
        <v>0</v>
      </c>
    </row>
    <row r="338" spans="1:21" x14ac:dyDescent="0.2">
      <c r="A338" s="11">
        <f t="shared" si="366"/>
        <v>0</v>
      </c>
      <c r="B338" s="11" t="str">
        <f t="shared" si="367"/>
        <v>Gastroenterology9</v>
      </c>
      <c r="C338" s="402" t="str">
        <f t="shared" si="362"/>
        <v>Gastroenterology</v>
      </c>
      <c r="D338" s="86">
        <v>9</v>
      </c>
      <c r="E338" s="45" t="s">
        <v>56</v>
      </c>
      <c r="F338" s="31"/>
      <c r="G338" s="32"/>
      <c r="H338" s="32"/>
      <c r="I338" s="33"/>
      <c r="J338" s="31"/>
      <c r="K338" s="32"/>
      <c r="L338" s="32"/>
      <c r="M338" s="33"/>
      <c r="N338" s="31"/>
      <c r="O338" s="32"/>
      <c r="P338" s="32"/>
      <c r="Q338" s="33"/>
      <c r="R338" s="39"/>
      <c r="S338" s="162">
        <f t="shared" ref="S338:S339" si="379">SUM(F338:I338)</f>
        <v>0</v>
      </c>
      <c r="T338" s="163">
        <f t="shared" ref="T338:T339" si="380">SUM(J338:M338)</f>
        <v>0</v>
      </c>
      <c r="U338" s="165">
        <f t="shared" ref="U338:U339" si="381">SUM(N338:Q338)</f>
        <v>0</v>
      </c>
    </row>
    <row r="339" spans="1:21" x14ac:dyDescent="0.2">
      <c r="A339" s="11">
        <f t="shared" si="366"/>
        <v>0</v>
      </c>
      <c r="B339" s="11" t="str">
        <f t="shared" si="367"/>
        <v>Gastroenterology10</v>
      </c>
      <c r="C339" s="402" t="str">
        <f t="shared" si="362"/>
        <v>Gastroenterology</v>
      </c>
      <c r="D339" s="84">
        <v>10</v>
      </c>
      <c r="E339" s="21" t="s">
        <v>35</v>
      </c>
      <c r="F339" s="62">
        <f t="shared" ref="F339:Q339" si="382">SUM(F337:F338)</f>
        <v>0</v>
      </c>
      <c r="G339" s="63">
        <f t="shared" si="382"/>
        <v>0</v>
      </c>
      <c r="H339" s="63">
        <f t="shared" si="382"/>
        <v>0</v>
      </c>
      <c r="I339" s="64">
        <f t="shared" si="382"/>
        <v>0</v>
      </c>
      <c r="J339" s="62">
        <f t="shared" si="382"/>
        <v>0</v>
      </c>
      <c r="K339" s="63">
        <f t="shared" si="382"/>
        <v>0</v>
      </c>
      <c r="L339" s="63">
        <f t="shared" si="382"/>
        <v>0</v>
      </c>
      <c r="M339" s="64">
        <f t="shared" si="382"/>
        <v>0</v>
      </c>
      <c r="N339" s="62">
        <f t="shared" si="382"/>
        <v>0</v>
      </c>
      <c r="O339" s="63">
        <f t="shared" si="382"/>
        <v>0</v>
      </c>
      <c r="P339" s="63">
        <f t="shared" si="382"/>
        <v>0</v>
      </c>
      <c r="Q339" s="64">
        <f t="shared" si="382"/>
        <v>0</v>
      </c>
      <c r="R339" s="79"/>
      <c r="S339" s="62">
        <f t="shared" si="379"/>
        <v>0</v>
      </c>
      <c r="T339" s="63">
        <f t="shared" si="380"/>
        <v>0</v>
      </c>
      <c r="U339" s="103">
        <f t="shared" si="381"/>
        <v>0</v>
      </c>
    </row>
    <row r="340" spans="1:21" x14ac:dyDescent="0.2">
      <c r="A340" s="11">
        <f t="shared" si="366"/>
        <v>0</v>
      </c>
      <c r="B340" s="11" t="str">
        <f t="shared" si="367"/>
        <v xml:space="preserve">Gastroenterology </v>
      </c>
      <c r="C340" s="402" t="str">
        <f t="shared" si="362"/>
        <v>Gastroenterology</v>
      </c>
      <c r="D340" s="89" t="s">
        <v>100</v>
      </c>
      <c r="E340" s="43"/>
      <c r="F340" s="38"/>
      <c r="G340" s="39"/>
      <c r="H340" s="39"/>
      <c r="I340" s="40"/>
      <c r="J340" s="38"/>
      <c r="K340" s="39"/>
      <c r="L340" s="39"/>
      <c r="M340" s="40"/>
      <c r="N340" s="38"/>
      <c r="O340" s="39"/>
      <c r="P340" s="39"/>
      <c r="Q340" s="40"/>
      <c r="R340" s="39"/>
      <c r="S340" s="77"/>
      <c r="T340" s="56"/>
      <c r="U340" s="104"/>
    </row>
    <row r="341" spans="1:21" x14ac:dyDescent="0.2">
      <c r="A341" s="11">
        <f t="shared" si="366"/>
        <v>0</v>
      </c>
      <c r="B341" s="11" t="str">
        <f t="shared" si="367"/>
        <v xml:space="preserve">Gastroenterology </v>
      </c>
      <c r="C341" s="402" t="str">
        <f t="shared" si="362"/>
        <v>Gastroenterology</v>
      </c>
      <c r="D341" s="84" t="s">
        <v>100</v>
      </c>
      <c r="E341" s="21" t="s">
        <v>27</v>
      </c>
      <c r="F341" s="23"/>
      <c r="G341" s="24"/>
      <c r="H341" s="24"/>
      <c r="I341" s="25"/>
      <c r="J341" s="23"/>
      <c r="K341" s="24"/>
      <c r="L341" s="24"/>
      <c r="M341" s="25"/>
      <c r="N341" s="23"/>
      <c r="O341" s="24"/>
      <c r="P341" s="24"/>
      <c r="Q341" s="25"/>
      <c r="R341" s="39"/>
      <c r="S341" s="71"/>
      <c r="T341" s="72"/>
      <c r="U341" s="100"/>
    </row>
    <row r="342" spans="1:21" x14ac:dyDescent="0.2">
      <c r="A342" s="11">
        <f t="shared" si="366"/>
        <v>0</v>
      </c>
      <c r="B342" s="11" t="str">
        <f t="shared" si="367"/>
        <v>Gastroenterology11</v>
      </c>
      <c r="C342" s="402" t="str">
        <f t="shared" si="362"/>
        <v>Gastroenterology</v>
      </c>
      <c r="D342" s="154">
        <v>11</v>
      </c>
      <c r="E342" s="155" t="s">
        <v>133</v>
      </c>
      <c r="F342" s="156">
        <f>F334-F337</f>
        <v>0</v>
      </c>
      <c r="G342" s="157">
        <f t="shared" ref="G342:Q342" si="383">G334-G337</f>
        <v>0</v>
      </c>
      <c r="H342" s="157">
        <f t="shared" si="383"/>
        <v>0</v>
      </c>
      <c r="I342" s="158">
        <f t="shared" si="383"/>
        <v>0</v>
      </c>
      <c r="J342" s="156">
        <f t="shared" si="383"/>
        <v>0</v>
      </c>
      <c r="K342" s="157">
        <f t="shared" si="383"/>
        <v>0</v>
      </c>
      <c r="L342" s="157">
        <f t="shared" si="383"/>
        <v>0</v>
      </c>
      <c r="M342" s="158">
        <f t="shared" si="383"/>
        <v>0</v>
      </c>
      <c r="N342" s="156">
        <f t="shared" si="383"/>
        <v>0</v>
      </c>
      <c r="O342" s="157">
        <f t="shared" si="383"/>
        <v>0</v>
      </c>
      <c r="P342" s="157">
        <f t="shared" si="383"/>
        <v>0</v>
      </c>
      <c r="Q342" s="158">
        <f t="shared" si="383"/>
        <v>0</v>
      </c>
      <c r="R342" s="56"/>
      <c r="S342" s="158">
        <f t="shared" ref="S342:U342" si="384">S334-S337</f>
        <v>0</v>
      </c>
      <c r="T342" s="157">
        <f t="shared" si="384"/>
        <v>0</v>
      </c>
      <c r="U342" s="160">
        <f t="shared" si="384"/>
        <v>0</v>
      </c>
    </row>
    <row r="343" spans="1:21" x14ac:dyDescent="0.2">
      <c r="A343" s="11">
        <f t="shared" si="366"/>
        <v>0</v>
      </c>
      <c r="B343" s="11" t="str">
        <f t="shared" si="367"/>
        <v>Gastroenterology12</v>
      </c>
      <c r="C343" s="402" t="str">
        <f t="shared" si="362"/>
        <v>Gastroenterology</v>
      </c>
      <c r="D343" s="154">
        <v>12</v>
      </c>
      <c r="E343" s="155" t="s">
        <v>134</v>
      </c>
      <c r="F343" s="162">
        <f t="shared" ref="F343:U343" si="385">F334-F339</f>
        <v>0</v>
      </c>
      <c r="G343" s="163">
        <f t="shared" si="385"/>
        <v>0</v>
      </c>
      <c r="H343" s="163">
        <f t="shared" si="385"/>
        <v>0</v>
      </c>
      <c r="I343" s="164">
        <f t="shared" si="385"/>
        <v>0</v>
      </c>
      <c r="J343" s="162">
        <f t="shared" si="385"/>
        <v>0</v>
      </c>
      <c r="K343" s="163">
        <f t="shared" si="385"/>
        <v>0</v>
      </c>
      <c r="L343" s="163">
        <f t="shared" si="385"/>
        <v>0</v>
      </c>
      <c r="M343" s="164">
        <f t="shared" si="385"/>
        <v>0</v>
      </c>
      <c r="N343" s="162">
        <f t="shared" si="385"/>
        <v>0</v>
      </c>
      <c r="O343" s="163">
        <f t="shared" si="385"/>
        <v>0</v>
      </c>
      <c r="P343" s="163">
        <f t="shared" si="385"/>
        <v>0</v>
      </c>
      <c r="Q343" s="164">
        <f t="shared" si="385"/>
        <v>0</v>
      </c>
      <c r="R343" s="56">
        <f t="shared" si="385"/>
        <v>0</v>
      </c>
      <c r="S343" s="162">
        <f t="shared" si="385"/>
        <v>0</v>
      </c>
      <c r="T343" s="163">
        <f t="shared" si="385"/>
        <v>0</v>
      </c>
      <c r="U343" s="165">
        <f t="shared" si="385"/>
        <v>0</v>
      </c>
    </row>
    <row r="344" spans="1:21" x14ac:dyDescent="0.2">
      <c r="A344" s="11">
        <f t="shared" si="366"/>
        <v>0</v>
      </c>
      <c r="B344" s="11" t="str">
        <f t="shared" si="367"/>
        <v>Gastroenterology13</v>
      </c>
      <c r="C344" s="402" t="str">
        <f t="shared" si="362"/>
        <v>Gastroenterology</v>
      </c>
      <c r="D344" s="154">
        <v>13</v>
      </c>
      <c r="E344" s="161" t="s">
        <v>30</v>
      </c>
      <c r="F344" s="173">
        <f>F328+F343</f>
        <v>0</v>
      </c>
      <c r="G344" s="167">
        <f>F344+G343</f>
        <v>0</v>
      </c>
      <c r="H344" s="167">
        <f t="shared" ref="H344:Q344" si="386">G344+H343</f>
        <v>0</v>
      </c>
      <c r="I344" s="169">
        <f t="shared" si="386"/>
        <v>0</v>
      </c>
      <c r="J344" s="166">
        <f t="shared" si="386"/>
        <v>0</v>
      </c>
      <c r="K344" s="167">
        <f t="shared" si="386"/>
        <v>0</v>
      </c>
      <c r="L344" s="167">
        <f t="shared" si="386"/>
        <v>0</v>
      </c>
      <c r="M344" s="169">
        <f t="shared" si="386"/>
        <v>0</v>
      </c>
      <c r="N344" s="166">
        <f t="shared" si="386"/>
        <v>0</v>
      </c>
      <c r="O344" s="167">
        <f t="shared" si="386"/>
        <v>0</v>
      </c>
      <c r="P344" s="167">
        <f t="shared" si="386"/>
        <v>0</v>
      </c>
      <c r="Q344" s="169">
        <f t="shared" si="386"/>
        <v>0</v>
      </c>
      <c r="R344" s="56"/>
      <c r="S344" s="166">
        <f>I344</f>
        <v>0</v>
      </c>
      <c r="T344" s="167">
        <f>M344</f>
        <v>0</v>
      </c>
      <c r="U344" s="168">
        <f>Q344</f>
        <v>0</v>
      </c>
    </row>
    <row r="345" spans="1:21" x14ac:dyDescent="0.2">
      <c r="A345" s="11">
        <f t="shared" si="366"/>
        <v>0</v>
      </c>
      <c r="B345" s="11" t="str">
        <f t="shared" si="367"/>
        <v>Gastroenterology14</v>
      </c>
      <c r="C345" s="402" t="str">
        <f t="shared" si="362"/>
        <v>Gastroenterology</v>
      </c>
      <c r="D345" s="154">
        <v>14</v>
      </c>
      <c r="E345" s="155" t="s">
        <v>28</v>
      </c>
      <c r="F345" s="166" t="e">
        <f>F344/(F339/13)</f>
        <v>#DIV/0!</v>
      </c>
      <c r="G345" s="167" t="e">
        <f t="shared" ref="G345:Q345" si="387">G344/(G339/13)</f>
        <v>#DIV/0!</v>
      </c>
      <c r="H345" s="167" t="e">
        <f t="shared" si="387"/>
        <v>#DIV/0!</v>
      </c>
      <c r="I345" s="169" t="e">
        <f t="shared" si="387"/>
        <v>#DIV/0!</v>
      </c>
      <c r="J345" s="166" t="e">
        <f t="shared" si="387"/>
        <v>#DIV/0!</v>
      </c>
      <c r="K345" s="167" t="e">
        <f t="shared" si="387"/>
        <v>#DIV/0!</v>
      </c>
      <c r="L345" s="167" t="e">
        <f t="shared" si="387"/>
        <v>#DIV/0!</v>
      </c>
      <c r="M345" s="169" t="e">
        <f t="shared" si="387"/>
        <v>#DIV/0!</v>
      </c>
      <c r="N345" s="166" t="e">
        <f t="shared" si="387"/>
        <v>#DIV/0!</v>
      </c>
      <c r="O345" s="167" t="e">
        <f t="shared" si="387"/>
        <v>#DIV/0!</v>
      </c>
      <c r="P345" s="167" t="e">
        <f t="shared" si="387"/>
        <v>#DIV/0!</v>
      </c>
      <c r="Q345" s="169" t="e">
        <f t="shared" si="387"/>
        <v>#DIV/0!</v>
      </c>
      <c r="R345" s="56"/>
      <c r="S345" s="166" t="e">
        <f t="shared" ref="S345" si="388">I345</f>
        <v>#DIV/0!</v>
      </c>
      <c r="T345" s="167" t="e">
        <f t="shared" ref="T345" si="389">M345</f>
        <v>#DIV/0!</v>
      </c>
      <c r="U345" s="168" t="e">
        <f t="shared" ref="U345" si="390">Q345</f>
        <v>#DIV/0!</v>
      </c>
    </row>
    <row r="346" spans="1:21" x14ac:dyDescent="0.2">
      <c r="A346" s="11">
        <f t="shared" si="366"/>
        <v>0</v>
      </c>
      <c r="B346" s="11" t="str">
        <f t="shared" si="367"/>
        <v>Gastroenterology15</v>
      </c>
      <c r="C346" s="402" t="str">
        <f t="shared" si="362"/>
        <v>Gastroenterology</v>
      </c>
      <c r="D346" s="86">
        <v>15</v>
      </c>
      <c r="E346" s="45" t="s">
        <v>33</v>
      </c>
      <c r="F346" s="48"/>
      <c r="G346" s="46"/>
      <c r="H346" s="46"/>
      <c r="I346" s="47"/>
      <c r="J346" s="48"/>
      <c r="K346" s="46"/>
      <c r="L346" s="46"/>
      <c r="M346" s="47"/>
      <c r="N346" s="48"/>
      <c r="O346" s="46"/>
      <c r="P346" s="46"/>
      <c r="Q346" s="47"/>
      <c r="R346" s="39"/>
      <c r="S346" s="166">
        <f>I346</f>
        <v>0</v>
      </c>
      <c r="T346" s="167">
        <f>M346</f>
        <v>0</v>
      </c>
      <c r="U346" s="168">
        <f>Q346</f>
        <v>0</v>
      </c>
    </row>
    <row r="347" spans="1:21" x14ac:dyDescent="0.2">
      <c r="A347" s="11">
        <f t="shared" si="366"/>
        <v>0</v>
      </c>
      <c r="B347" s="11" t="str">
        <f t="shared" si="367"/>
        <v>Gastroenterology16</v>
      </c>
      <c r="C347" s="402" t="str">
        <f t="shared" si="362"/>
        <v>Gastroenterology</v>
      </c>
      <c r="D347" s="154">
        <v>16</v>
      </c>
      <c r="E347" s="155" t="s">
        <v>275</v>
      </c>
      <c r="F347" s="166" t="e">
        <f>VLOOKUP(CONCATENATE($A347,$C347),'[1]TTG Board spclty milstns MNTH'!$D$2:$AJ$386,F$7,FALSE)</f>
        <v>#N/A</v>
      </c>
      <c r="G347" s="167" t="e">
        <f>VLOOKUP(CONCATENATE($A347,$C347),'[1]TTG Board spclty milstns MNTH'!$D$2:$AJ$386,G$7,FALSE)</f>
        <v>#N/A</v>
      </c>
      <c r="H347" s="167" t="e">
        <f>VLOOKUP(CONCATENATE($A347,$C347),'[1]TTG Board spclty milstns MNTH'!$D$2:$AJ$386,H$7,FALSE)</f>
        <v>#N/A</v>
      </c>
      <c r="I347" s="169" t="e">
        <f>VLOOKUP(CONCATENATE($A347,$C347),'[1]TTG Board spclty milstns MNTH'!$D$2:$AJ$386,I$7,FALSE)</f>
        <v>#N/A</v>
      </c>
      <c r="J347" s="166" t="e">
        <f>VLOOKUP(CONCATENATE($A347,$C347),'[1]TTG Board spclty milstns MNTH'!$D$2:$AJ$386,J$7,FALSE)</f>
        <v>#N/A</v>
      </c>
      <c r="K347" s="167" t="e">
        <f>VLOOKUP(CONCATENATE($A347,$C347),'[1]TTG Board spclty milstns MNTH'!$D$2:$AJ$386,K$7,FALSE)</f>
        <v>#N/A</v>
      </c>
      <c r="L347" s="167" t="e">
        <f>VLOOKUP(CONCATENATE($A347,$C347),'[1]TTG Board spclty milstns MNTH'!$D$2:$AJ$386,L$7,FALSE)</f>
        <v>#N/A</v>
      </c>
      <c r="M347" s="169" t="e">
        <f>VLOOKUP(CONCATENATE($A347,$C347),'[1]TTG Board spclty milstns MNTH'!$D$2:$AJ$386,M$7,FALSE)</f>
        <v>#N/A</v>
      </c>
      <c r="N347" s="409" t="s">
        <v>16</v>
      </c>
      <c r="O347" s="410" t="s">
        <v>16</v>
      </c>
      <c r="P347" s="410" t="s">
        <v>16</v>
      </c>
      <c r="Q347" s="411" t="s">
        <v>16</v>
      </c>
      <c r="R347" s="39"/>
      <c r="S347" s="166" t="e">
        <f>I347</f>
        <v>#N/A</v>
      </c>
      <c r="T347" s="167" t="e">
        <f>M347</f>
        <v>#N/A</v>
      </c>
      <c r="U347" s="168" t="str">
        <f>Q347</f>
        <v>-</v>
      </c>
    </row>
    <row r="348" spans="1:21" ht="13.5" thickBot="1" x14ac:dyDescent="0.25">
      <c r="A348" s="11">
        <f t="shared" si="366"/>
        <v>0</v>
      </c>
      <c r="B348" s="11" t="str">
        <f t="shared" si="367"/>
        <v>Gastroenterology17</v>
      </c>
      <c r="C348" s="402" t="str">
        <f t="shared" si="362"/>
        <v>Gastroenterology</v>
      </c>
      <c r="D348" s="86">
        <v>17</v>
      </c>
      <c r="E348" s="44" t="s">
        <v>34</v>
      </c>
      <c r="F348" s="48"/>
      <c r="G348" s="46"/>
      <c r="H348" s="46"/>
      <c r="I348" s="47"/>
      <c r="J348" s="48"/>
      <c r="K348" s="46"/>
      <c r="L348" s="46"/>
      <c r="M348" s="47"/>
      <c r="N348" s="48"/>
      <c r="O348" s="46"/>
      <c r="P348" s="46"/>
      <c r="Q348" s="47"/>
      <c r="R348" s="39"/>
      <c r="S348" s="166">
        <f>I348</f>
        <v>0</v>
      </c>
      <c r="T348" s="167">
        <f>M348</f>
        <v>0</v>
      </c>
      <c r="U348" s="168">
        <f>Q348</f>
        <v>0</v>
      </c>
    </row>
    <row r="349" spans="1:21" ht="18.75" thickBot="1" x14ac:dyDescent="0.3">
      <c r="A349" s="11">
        <f t="shared" si="366"/>
        <v>0</v>
      </c>
      <c r="B349" s="11" t="str">
        <f t="shared" si="367"/>
        <v>General MedicineGeneral Medicine</v>
      </c>
      <c r="C349" s="416" t="str">
        <f>D349</f>
        <v>General Medicine</v>
      </c>
      <c r="D349" s="417" t="s">
        <v>65</v>
      </c>
      <c r="E349" s="80"/>
      <c r="F349" s="127"/>
      <c r="G349" s="81"/>
      <c r="H349" s="81"/>
      <c r="I349" s="81"/>
      <c r="J349" s="81"/>
      <c r="K349" s="81"/>
      <c r="L349" s="81"/>
      <c r="M349" s="81"/>
      <c r="N349" s="69"/>
      <c r="O349" s="69"/>
      <c r="P349" s="69"/>
      <c r="Q349" s="69"/>
      <c r="R349" s="69"/>
      <c r="S349" s="134"/>
      <c r="T349" s="134"/>
      <c r="U349" s="135"/>
    </row>
    <row r="350" spans="1:21" x14ac:dyDescent="0.2">
      <c r="A350" s="11">
        <f t="shared" si="366"/>
        <v>0</v>
      </c>
      <c r="B350" s="11" t="str">
        <f t="shared" si="367"/>
        <v>General Medicine1</v>
      </c>
      <c r="C350" s="402" t="str">
        <f>C349</f>
        <v>General Medicine</v>
      </c>
      <c r="D350" s="84">
        <v>1</v>
      </c>
      <c r="E350" s="21" t="s">
        <v>55</v>
      </c>
      <c r="F350" s="198">
        <v>0</v>
      </c>
      <c r="G350" s="20"/>
      <c r="H350" s="20"/>
      <c r="I350" s="120"/>
      <c r="J350" s="128"/>
      <c r="K350" s="13"/>
      <c r="L350" s="13"/>
      <c r="M350" s="129"/>
      <c r="N350" s="128"/>
      <c r="O350" s="13"/>
      <c r="P350" s="13"/>
      <c r="Q350" s="129"/>
      <c r="R350" s="41"/>
      <c r="S350" s="117"/>
      <c r="T350" s="65"/>
      <c r="U350" s="118"/>
    </row>
    <row r="351" spans="1:21" x14ac:dyDescent="0.2">
      <c r="A351" s="11">
        <f t="shared" si="366"/>
        <v>0</v>
      </c>
      <c r="B351" s="11" t="str">
        <f t="shared" si="367"/>
        <v>General Medicine2</v>
      </c>
      <c r="C351" s="402" t="str">
        <f t="shared" ref="C351:C372" si="391">C350</f>
        <v>General Medicine</v>
      </c>
      <c r="D351" s="84">
        <v>2</v>
      </c>
      <c r="E351" s="21" t="s">
        <v>117</v>
      </c>
      <c r="F351" s="198">
        <v>0</v>
      </c>
      <c r="G351" s="20"/>
      <c r="H351" s="20"/>
      <c r="I351" s="120"/>
      <c r="J351" s="119"/>
      <c r="K351" s="20"/>
      <c r="L351" s="20"/>
      <c r="M351" s="120"/>
      <c r="N351" s="119"/>
      <c r="O351" s="20"/>
      <c r="P351" s="20"/>
      <c r="Q351" s="120"/>
      <c r="R351" s="41"/>
      <c r="S351" s="117"/>
      <c r="T351" s="65"/>
      <c r="U351" s="118"/>
    </row>
    <row r="352" spans="1:21" x14ac:dyDescent="0.2">
      <c r="A352" s="11">
        <f t="shared" si="366"/>
        <v>0</v>
      </c>
      <c r="B352" s="11" t="str">
        <f t="shared" si="367"/>
        <v>General Medicine3</v>
      </c>
      <c r="C352" s="402" t="str">
        <f t="shared" si="391"/>
        <v>General Medicine</v>
      </c>
      <c r="D352" s="84">
        <v>3</v>
      </c>
      <c r="E352" s="21" t="s">
        <v>118</v>
      </c>
      <c r="F352" s="198">
        <v>0</v>
      </c>
      <c r="G352" s="20"/>
      <c r="H352" s="20"/>
      <c r="I352" s="120"/>
      <c r="J352" s="119"/>
      <c r="K352" s="20"/>
      <c r="L352" s="20"/>
      <c r="M352" s="120"/>
      <c r="N352" s="119"/>
      <c r="O352" s="20"/>
      <c r="P352" s="20"/>
      <c r="Q352" s="120"/>
      <c r="R352" s="41"/>
      <c r="S352" s="117"/>
      <c r="T352" s="65"/>
      <c r="U352" s="118"/>
    </row>
    <row r="353" spans="1:21" x14ac:dyDescent="0.2">
      <c r="A353" s="11">
        <f t="shared" si="366"/>
        <v>0</v>
      </c>
      <c r="B353" s="11" t="str">
        <f t="shared" si="367"/>
        <v xml:space="preserve">General Medicine </v>
      </c>
      <c r="C353" s="402" t="str">
        <f t="shared" si="391"/>
        <v>General Medicine</v>
      </c>
      <c r="D353" s="88" t="s">
        <v>100</v>
      </c>
      <c r="E353" s="34"/>
      <c r="F353" s="20"/>
      <c r="G353" s="20"/>
      <c r="H353" s="20"/>
      <c r="I353" s="120"/>
      <c r="J353" s="130"/>
      <c r="K353" s="52"/>
      <c r="L353" s="52"/>
      <c r="M353" s="131"/>
      <c r="N353" s="130"/>
      <c r="O353" s="52"/>
      <c r="P353" s="52"/>
      <c r="Q353" s="131"/>
      <c r="R353" s="41"/>
      <c r="S353" s="117"/>
      <c r="T353" s="65"/>
      <c r="U353" s="118"/>
    </row>
    <row r="354" spans="1:21" x14ac:dyDescent="0.2">
      <c r="A354" s="11">
        <f t="shared" si="366"/>
        <v>0</v>
      </c>
      <c r="B354" s="11" t="str">
        <f t="shared" si="367"/>
        <v xml:space="preserve">General Medicine </v>
      </c>
      <c r="C354" s="402" t="str">
        <f t="shared" si="391"/>
        <v>General Medicine</v>
      </c>
      <c r="D354" s="84" t="s">
        <v>100</v>
      </c>
      <c r="E354" s="21" t="s">
        <v>36</v>
      </c>
      <c r="F354" s="23"/>
      <c r="G354" s="24"/>
      <c r="H354" s="24"/>
      <c r="I354" s="25"/>
      <c r="J354" s="23"/>
      <c r="K354" s="24"/>
      <c r="L354" s="24"/>
      <c r="M354" s="25"/>
      <c r="N354" s="23"/>
      <c r="O354" s="24"/>
      <c r="P354" s="24"/>
      <c r="Q354" s="25"/>
      <c r="R354" s="41"/>
      <c r="S354" s="71"/>
      <c r="T354" s="72"/>
      <c r="U354" s="100"/>
    </row>
    <row r="355" spans="1:21" x14ac:dyDescent="0.2">
      <c r="A355" s="11">
        <f t="shared" si="366"/>
        <v>0</v>
      </c>
      <c r="B355" s="11" t="str">
        <f t="shared" si="367"/>
        <v>General Medicine4</v>
      </c>
      <c r="C355" s="402" t="str">
        <f t="shared" si="391"/>
        <v>General Medicine</v>
      </c>
      <c r="D355" s="86">
        <v>4</v>
      </c>
      <c r="E355" s="44" t="s">
        <v>15</v>
      </c>
      <c r="F355" s="27"/>
      <c r="G355" s="28"/>
      <c r="H355" s="28"/>
      <c r="I355" s="29"/>
      <c r="J355" s="27"/>
      <c r="K355" s="28"/>
      <c r="L355" s="28"/>
      <c r="M355" s="29"/>
      <c r="N355" s="27"/>
      <c r="O355" s="28"/>
      <c r="P355" s="28"/>
      <c r="Q355" s="29"/>
      <c r="R355" s="41"/>
      <c r="S355" s="181">
        <f>SUM(F355:I355)</f>
        <v>0</v>
      </c>
      <c r="T355" s="182">
        <f>SUM(J355:M355)</f>
        <v>0</v>
      </c>
      <c r="U355" s="183">
        <f>SUM(N355:Q355)</f>
        <v>0</v>
      </c>
    </row>
    <row r="356" spans="1:21" x14ac:dyDescent="0.2">
      <c r="A356" s="11">
        <f t="shared" si="366"/>
        <v>0</v>
      </c>
      <c r="B356" s="11" t="str">
        <f t="shared" si="367"/>
        <v>General Medicine5</v>
      </c>
      <c r="C356" s="402" t="str">
        <f t="shared" si="391"/>
        <v>General Medicine</v>
      </c>
      <c r="D356" s="154">
        <v>5</v>
      </c>
      <c r="E356" s="161" t="s">
        <v>31</v>
      </c>
      <c r="F356" s="163">
        <f>VLOOKUP(CONCATENATE($C356,$F$8),'1. Performance Plan OP'!$B$13:$U$672,F$9,FALSE)</f>
        <v>0</v>
      </c>
      <c r="G356" s="157">
        <f>VLOOKUP(CONCATENATE($C356,$F$8),'1. Performance Plan OP'!$B$13:$U$672,G$9,FALSE)</f>
        <v>0</v>
      </c>
      <c r="H356" s="157">
        <f>VLOOKUP(CONCATENATE($C356,$F$8),'1. Performance Plan OP'!$B$13:$U$672,H$9,FALSE)</f>
        <v>0</v>
      </c>
      <c r="I356" s="158">
        <f>VLOOKUP(CONCATENATE($C356,$F$8),'1. Performance Plan OP'!$B$13:$U$672,I$9,FALSE)</f>
        <v>0</v>
      </c>
      <c r="J356" s="156">
        <f>VLOOKUP(CONCATENATE($C356,$F$8),'1. Performance Plan OP'!$B$13:$U$672,J$9,FALSE)</f>
        <v>0</v>
      </c>
      <c r="K356" s="157">
        <f>VLOOKUP(CONCATENATE($C356,$F$8),'1. Performance Plan OP'!$B$13:$U$672,K$9,FALSE)</f>
        <v>0</v>
      </c>
      <c r="L356" s="157">
        <f>VLOOKUP(CONCATENATE($C356,$F$8),'1. Performance Plan OP'!$B$13:$U$672,L$9,FALSE)</f>
        <v>0</v>
      </c>
      <c r="M356" s="158">
        <f>VLOOKUP(CONCATENATE($C356,$F$8),'1. Performance Plan OP'!$B$13:$U$672,M$9,FALSE)</f>
        <v>0</v>
      </c>
      <c r="N356" s="156">
        <f>VLOOKUP(CONCATENATE($C356,$F$8),'1. Performance Plan OP'!$B$13:$U$672,N$9,FALSE)</f>
        <v>0</v>
      </c>
      <c r="O356" s="157">
        <f>VLOOKUP(CONCATENATE($C356,$F$8),'1. Performance Plan OP'!$B$13:$U$672,O$9,FALSE)</f>
        <v>0</v>
      </c>
      <c r="P356" s="157">
        <f>VLOOKUP(CONCATENATE($C356,$F$8),'1. Performance Plan OP'!$B$13:$U$672,P$9,FALSE)</f>
        <v>0</v>
      </c>
      <c r="Q356" s="158">
        <f>VLOOKUP(CONCATENATE($C356,$F$8),'1. Performance Plan OP'!$B$13:$U$672,Q$9,FALSE)</f>
        <v>0</v>
      </c>
      <c r="R356" s="79"/>
      <c r="S356" s="156">
        <f>SUM(F356:I356)</f>
        <v>0</v>
      </c>
      <c r="T356" s="157">
        <f>SUM(J356:M356)</f>
        <v>0</v>
      </c>
      <c r="U356" s="160">
        <f>SUM(N356:Q356)</f>
        <v>0</v>
      </c>
    </row>
    <row r="357" spans="1:21" x14ac:dyDescent="0.2">
      <c r="A357" s="11">
        <f t="shared" si="366"/>
        <v>0</v>
      </c>
      <c r="B357" s="11" t="str">
        <f t="shared" si="367"/>
        <v>General Medicine6</v>
      </c>
      <c r="C357" s="402" t="str">
        <f t="shared" si="391"/>
        <v>General Medicine</v>
      </c>
      <c r="D357" s="87">
        <v>6</v>
      </c>
      <c r="E357" s="45" t="s">
        <v>14</v>
      </c>
      <c r="F357" s="31"/>
      <c r="G357" s="32"/>
      <c r="H357" s="32"/>
      <c r="I357" s="33"/>
      <c r="J357" s="31"/>
      <c r="K357" s="32"/>
      <c r="L357" s="32"/>
      <c r="M357" s="33"/>
      <c r="N357" s="31"/>
      <c r="O357" s="32"/>
      <c r="P357" s="32"/>
      <c r="Q357" s="33"/>
      <c r="R357" s="41"/>
      <c r="S357" s="162">
        <f t="shared" ref="S357:S358" si="392">SUM(F357:I357)</f>
        <v>0</v>
      </c>
      <c r="T357" s="163">
        <f t="shared" ref="T357:T358" si="393">SUM(J357:M357)</f>
        <v>0</v>
      </c>
      <c r="U357" s="165">
        <f t="shared" ref="U357:U358" si="394">SUM(N357:Q357)</f>
        <v>0</v>
      </c>
    </row>
    <row r="358" spans="1:21" x14ac:dyDescent="0.2">
      <c r="A358" s="11">
        <f t="shared" si="366"/>
        <v>0</v>
      </c>
      <c r="B358" s="11" t="str">
        <f t="shared" si="367"/>
        <v>General Medicine7</v>
      </c>
      <c r="C358" s="402" t="str">
        <f t="shared" si="391"/>
        <v>General Medicine</v>
      </c>
      <c r="D358" s="84">
        <v>7</v>
      </c>
      <c r="E358" s="21" t="s">
        <v>18</v>
      </c>
      <c r="F358" s="62">
        <f>SUM(F355:F356)-F357</f>
        <v>0</v>
      </c>
      <c r="G358" s="63">
        <f t="shared" ref="G358" si="395">SUM(G355:G356)-G357</f>
        <v>0</v>
      </c>
      <c r="H358" s="63">
        <f t="shared" ref="H358" si="396">SUM(H355:H356)-H357</f>
        <v>0</v>
      </c>
      <c r="I358" s="64">
        <f t="shared" ref="I358" si="397">SUM(I355:I356)-I357</f>
        <v>0</v>
      </c>
      <c r="J358" s="62">
        <f t="shared" ref="J358" si="398">SUM(J355:J356)-J357</f>
        <v>0</v>
      </c>
      <c r="K358" s="63">
        <f t="shared" ref="K358" si="399">SUM(K355:K356)-K357</f>
        <v>0</v>
      </c>
      <c r="L358" s="63">
        <f t="shared" ref="L358" si="400">SUM(L355:L356)-L357</f>
        <v>0</v>
      </c>
      <c r="M358" s="64">
        <f t="shared" ref="M358" si="401">SUM(M355:M356)-M357</f>
        <v>0</v>
      </c>
      <c r="N358" s="62">
        <f t="shared" ref="N358" si="402">SUM(N355:N356)-N357</f>
        <v>0</v>
      </c>
      <c r="O358" s="63">
        <f t="shared" ref="O358" si="403">SUM(O355:O356)-O357</f>
        <v>0</v>
      </c>
      <c r="P358" s="63">
        <f t="shared" ref="P358" si="404">SUM(P355:P356)-P357</f>
        <v>0</v>
      </c>
      <c r="Q358" s="64">
        <f t="shared" ref="Q358" si="405">SUM(Q355:Q356)-Q357</f>
        <v>0</v>
      </c>
      <c r="R358" s="79"/>
      <c r="S358" s="62">
        <f t="shared" si="392"/>
        <v>0</v>
      </c>
      <c r="T358" s="63">
        <f t="shared" si="393"/>
        <v>0</v>
      </c>
      <c r="U358" s="103">
        <f t="shared" si="394"/>
        <v>0</v>
      </c>
    </row>
    <row r="359" spans="1:21" x14ac:dyDescent="0.2">
      <c r="A359" s="11">
        <f t="shared" si="366"/>
        <v>0</v>
      </c>
      <c r="B359" s="11" t="str">
        <f t="shared" si="367"/>
        <v xml:space="preserve">General Medicine </v>
      </c>
      <c r="C359" s="402" t="str">
        <f t="shared" si="391"/>
        <v>General Medicine</v>
      </c>
      <c r="D359" s="88" t="s">
        <v>100</v>
      </c>
      <c r="E359" s="34"/>
      <c r="F359" s="35"/>
      <c r="G359" s="36"/>
      <c r="H359" s="36"/>
      <c r="I359" s="37"/>
      <c r="J359" s="38"/>
      <c r="K359" s="39"/>
      <c r="L359" s="39"/>
      <c r="M359" s="40"/>
      <c r="N359" s="38"/>
      <c r="O359" s="39"/>
      <c r="P359" s="39"/>
      <c r="Q359" s="40"/>
      <c r="R359" s="41"/>
      <c r="S359" s="77"/>
      <c r="T359" s="56"/>
      <c r="U359" s="104"/>
    </row>
    <row r="360" spans="1:21" x14ac:dyDescent="0.2">
      <c r="A360" s="11">
        <f t="shared" si="366"/>
        <v>0</v>
      </c>
      <c r="B360" s="11" t="str">
        <f t="shared" si="367"/>
        <v xml:space="preserve">General Medicine </v>
      </c>
      <c r="C360" s="402" t="str">
        <f t="shared" si="391"/>
        <v>General Medicine</v>
      </c>
      <c r="D360" s="84" t="s">
        <v>100</v>
      </c>
      <c r="E360" s="21" t="s">
        <v>32</v>
      </c>
      <c r="F360" s="23"/>
      <c r="G360" s="24"/>
      <c r="H360" s="24"/>
      <c r="I360" s="25"/>
      <c r="J360" s="23"/>
      <c r="K360" s="24"/>
      <c r="L360" s="24"/>
      <c r="M360" s="25"/>
      <c r="N360" s="23"/>
      <c r="O360" s="24"/>
      <c r="P360" s="24"/>
      <c r="Q360" s="25"/>
      <c r="R360" s="41"/>
      <c r="S360" s="71"/>
      <c r="T360" s="72"/>
      <c r="U360" s="100"/>
    </row>
    <row r="361" spans="1:21" x14ac:dyDescent="0.2">
      <c r="A361" s="11">
        <f t="shared" si="366"/>
        <v>0</v>
      </c>
      <c r="B361" s="11" t="str">
        <f t="shared" si="367"/>
        <v>General Medicine8</v>
      </c>
      <c r="C361" s="402" t="str">
        <f t="shared" si="391"/>
        <v>General Medicine</v>
      </c>
      <c r="D361" s="86">
        <v>8</v>
      </c>
      <c r="E361" s="44" t="s">
        <v>49</v>
      </c>
      <c r="F361" s="27"/>
      <c r="G361" s="28"/>
      <c r="H361" s="28"/>
      <c r="I361" s="29"/>
      <c r="J361" s="27"/>
      <c r="K361" s="28"/>
      <c r="L361" s="28"/>
      <c r="M361" s="29"/>
      <c r="N361" s="27"/>
      <c r="O361" s="28"/>
      <c r="P361" s="28"/>
      <c r="Q361" s="29"/>
      <c r="R361" s="39"/>
      <c r="S361" s="156">
        <f>SUM(F361:I361)</f>
        <v>0</v>
      </c>
      <c r="T361" s="157">
        <f>SUM(J361:M361)</f>
        <v>0</v>
      </c>
      <c r="U361" s="160">
        <f>SUM(N361:Q361)</f>
        <v>0</v>
      </c>
    </row>
    <row r="362" spans="1:21" x14ac:dyDescent="0.2">
      <c r="A362" s="11">
        <f t="shared" si="366"/>
        <v>0</v>
      </c>
      <c r="B362" s="11" t="str">
        <f t="shared" si="367"/>
        <v>General Medicine9</v>
      </c>
      <c r="C362" s="402" t="str">
        <f t="shared" si="391"/>
        <v>General Medicine</v>
      </c>
      <c r="D362" s="86">
        <v>9</v>
      </c>
      <c r="E362" s="45" t="s">
        <v>56</v>
      </c>
      <c r="F362" s="31"/>
      <c r="G362" s="32"/>
      <c r="H362" s="32"/>
      <c r="I362" s="33"/>
      <c r="J362" s="31"/>
      <c r="K362" s="32"/>
      <c r="L362" s="32"/>
      <c r="M362" s="33"/>
      <c r="N362" s="31"/>
      <c r="O362" s="32"/>
      <c r="P362" s="32"/>
      <c r="Q362" s="33"/>
      <c r="R362" s="39"/>
      <c r="S362" s="162">
        <f t="shared" ref="S362:S363" si="406">SUM(F362:I362)</f>
        <v>0</v>
      </c>
      <c r="T362" s="163">
        <f t="shared" ref="T362:T363" si="407">SUM(J362:M362)</f>
        <v>0</v>
      </c>
      <c r="U362" s="165">
        <f t="shared" ref="U362:U363" si="408">SUM(N362:Q362)</f>
        <v>0</v>
      </c>
    </row>
    <row r="363" spans="1:21" x14ac:dyDescent="0.2">
      <c r="A363" s="11">
        <f t="shared" si="366"/>
        <v>0</v>
      </c>
      <c r="B363" s="11" t="str">
        <f t="shared" si="367"/>
        <v>General Medicine10</v>
      </c>
      <c r="C363" s="402" t="str">
        <f t="shared" si="391"/>
        <v>General Medicine</v>
      </c>
      <c r="D363" s="84">
        <v>10</v>
      </c>
      <c r="E363" s="21" t="s">
        <v>35</v>
      </c>
      <c r="F363" s="62">
        <f t="shared" ref="F363:Q363" si="409">SUM(F361:F362)</f>
        <v>0</v>
      </c>
      <c r="G363" s="63">
        <f t="shared" si="409"/>
        <v>0</v>
      </c>
      <c r="H363" s="63">
        <f t="shared" si="409"/>
        <v>0</v>
      </c>
      <c r="I363" s="64">
        <f t="shared" si="409"/>
        <v>0</v>
      </c>
      <c r="J363" s="62">
        <f t="shared" si="409"/>
        <v>0</v>
      </c>
      <c r="K363" s="63">
        <f t="shared" si="409"/>
        <v>0</v>
      </c>
      <c r="L363" s="63">
        <f t="shared" si="409"/>
        <v>0</v>
      </c>
      <c r="M363" s="64">
        <f t="shared" si="409"/>
        <v>0</v>
      </c>
      <c r="N363" s="62">
        <f t="shared" si="409"/>
        <v>0</v>
      </c>
      <c r="O363" s="63">
        <f t="shared" si="409"/>
        <v>0</v>
      </c>
      <c r="P363" s="63">
        <f t="shared" si="409"/>
        <v>0</v>
      </c>
      <c r="Q363" s="64">
        <f t="shared" si="409"/>
        <v>0</v>
      </c>
      <c r="R363" s="79"/>
      <c r="S363" s="62">
        <f t="shared" si="406"/>
        <v>0</v>
      </c>
      <c r="T363" s="63">
        <f t="shared" si="407"/>
        <v>0</v>
      </c>
      <c r="U363" s="103">
        <f t="shared" si="408"/>
        <v>0</v>
      </c>
    </row>
    <row r="364" spans="1:21" x14ac:dyDescent="0.2">
      <c r="A364" s="11">
        <f t="shared" si="366"/>
        <v>0</v>
      </c>
      <c r="B364" s="11" t="str">
        <f t="shared" si="367"/>
        <v xml:space="preserve">General Medicine </v>
      </c>
      <c r="C364" s="402" t="str">
        <f t="shared" si="391"/>
        <v>General Medicine</v>
      </c>
      <c r="D364" s="89" t="s">
        <v>100</v>
      </c>
      <c r="E364" s="43"/>
      <c r="F364" s="38"/>
      <c r="G364" s="39"/>
      <c r="H364" s="39"/>
      <c r="I364" s="40"/>
      <c r="J364" s="38"/>
      <c r="K364" s="39"/>
      <c r="L364" s="39"/>
      <c r="M364" s="40"/>
      <c r="N364" s="38"/>
      <c r="O364" s="39"/>
      <c r="P364" s="39"/>
      <c r="Q364" s="40"/>
      <c r="R364" s="39"/>
      <c r="S364" s="77"/>
      <c r="T364" s="56"/>
      <c r="U364" s="104"/>
    </row>
    <row r="365" spans="1:21" x14ac:dyDescent="0.2">
      <c r="A365" s="11">
        <f t="shared" si="366"/>
        <v>0</v>
      </c>
      <c r="B365" s="11" t="str">
        <f t="shared" si="367"/>
        <v xml:space="preserve">General Medicine </v>
      </c>
      <c r="C365" s="402" t="str">
        <f t="shared" si="391"/>
        <v>General Medicine</v>
      </c>
      <c r="D365" s="84" t="s">
        <v>100</v>
      </c>
      <c r="E365" s="21" t="s">
        <v>27</v>
      </c>
      <c r="F365" s="23"/>
      <c r="G365" s="24"/>
      <c r="H365" s="24"/>
      <c r="I365" s="25"/>
      <c r="J365" s="23"/>
      <c r="K365" s="24"/>
      <c r="L365" s="24"/>
      <c r="M365" s="25"/>
      <c r="N365" s="23"/>
      <c r="O365" s="24"/>
      <c r="P365" s="24"/>
      <c r="Q365" s="25"/>
      <c r="R365" s="39"/>
      <c r="S365" s="71"/>
      <c r="T365" s="72"/>
      <c r="U365" s="100"/>
    </row>
    <row r="366" spans="1:21" x14ac:dyDescent="0.2">
      <c r="A366" s="11">
        <f t="shared" si="366"/>
        <v>0</v>
      </c>
      <c r="B366" s="11" t="str">
        <f t="shared" si="367"/>
        <v>General Medicine11</v>
      </c>
      <c r="C366" s="402" t="str">
        <f t="shared" si="391"/>
        <v>General Medicine</v>
      </c>
      <c r="D366" s="154">
        <v>11</v>
      </c>
      <c r="E366" s="155" t="s">
        <v>133</v>
      </c>
      <c r="F366" s="156">
        <f>F358-F361</f>
        <v>0</v>
      </c>
      <c r="G366" s="157">
        <f t="shared" ref="G366:Q366" si="410">G358-G361</f>
        <v>0</v>
      </c>
      <c r="H366" s="157">
        <f t="shared" si="410"/>
        <v>0</v>
      </c>
      <c r="I366" s="158">
        <f t="shared" si="410"/>
        <v>0</v>
      </c>
      <c r="J366" s="156">
        <f t="shared" si="410"/>
        <v>0</v>
      </c>
      <c r="K366" s="157">
        <f t="shared" si="410"/>
        <v>0</v>
      </c>
      <c r="L366" s="157">
        <f t="shared" si="410"/>
        <v>0</v>
      </c>
      <c r="M366" s="158">
        <f t="shared" si="410"/>
        <v>0</v>
      </c>
      <c r="N366" s="156">
        <f t="shared" si="410"/>
        <v>0</v>
      </c>
      <c r="O366" s="157">
        <f t="shared" si="410"/>
        <v>0</v>
      </c>
      <c r="P366" s="157">
        <f t="shared" si="410"/>
        <v>0</v>
      </c>
      <c r="Q366" s="158">
        <f t="shared" si="410"/>
        <v>0</v>
      </c>
      <c r="R366" s="56"/>
      <c r="S366" s="158">
        <f t="shared" ref="S366:U366" si="411">S358-S361</f>
        <v>0</v>
      </c>
      <c r="T366" s="157">
        <f t="shared" si="411"/>
        <v>0</v>
      </c>
      <c r="U366" s="160">
        <f t="shared" si="411"/>
        <v>0</v>
      </c>
    </row>
    <row r="367" spans="1:21" x14ac:dyDescent="0.2">
      <c r="A367" s="11">
        <f t="shared" si="366"/>
        <v>0</v>
      </c>
      <c r="B367" s="11" t="str">
        <f t="shared" si="367"/>
        <v>General Medicine12</v>
      </c>
      <c r="C367" s="402" t="str">
        <f t="shared" si="391"/>
        <v>General Medicine</v>
      </c>
      <c r="D367" s="154">
        <v>12</v>
      </c>
      <c r="E367" s="155" t="s">
        <v>134</v>
      </c>
      <c r="F367" s="162">
        <f t="shared" ref="F367:U367" si="412">F358-F363</f>
        <v>0</v>
      </c>
      <c r="G367" s="163">
        <f t="shared" si="412"/>
        <v>0</v>
      </c>
      <c r="H367" s="163">
        <f t="shared" si="412"/>
        <v>0</v>
      </c>
      <c r="I367" s="164">
        <f t="shared" si="412"/>
        <v>0</v>
      </c>
      <c r="J367" s="162">
        <f t="shared" si="412"/>
        <v>0</v>
      </c>
      <c r="K367" s="163">
        <f t="shared" si="412"/>
        <v>0</v>
      </c>
      <c r="L367" s="163">
        <f t="shared" si="412"/>
        <v>0</v>
      </c>
      <c r="M367" s="164">
        <f t="shared" si="412"/>
        <v>0</v>
      </c>
      <c r="N367" s="162">
        <f t="shared" si="412"/>
        <v>0</v>
      </c>
      <c r="O367" s="163">
        <f t="shared" si="412"/>
        <v>0</v>
      </c>
      <c r="P367" s="163">
        <f t="shared" si="412"/>
        <v>0</v>
      </c>
      <c r="Q367" s="164">
        <f t="shared" si="412"/>
        <v>0</v>
      </c>
      <c r="R367" s="56">
        <f t="shared" si="412"/>
        <v>0</v>
      </c>
      <c r="S367" s="162">
        <f t="shared" si="412"/>
        <v>0</v>
      </c>
      <c r="T367" s="163">
        <f t="shared" si="412"/>
        <v>0</v>
      </c>
      <c r="U367" s="165">
        <f t="shared" si="412"/>
        <v>0</v>
      </c>
    </row>
    <row r="368" spans="1:21" x14ac:dyDescent="0.2">
      <c r="A368" s="11">
        <f t="shared" si="366"/>
        <v>0</v>
      </c>
      <c r="B368" s="11" t="str">
        <f t="shared" si="367"/>
        <v>General Medicine13</v>
      </c>
      <c r="C368" s="402" t="str">
        <f t="shared" si="391"/>
        <v>General Medicine</v>
      </c>
      <c r="D368" s="154">
        <v>13</v>
      </c>
      <c r="E368" s="161" t="s">
        <v>30</v>
      </c>
      <c r="F368" s="173">
        <f>F352+F367</f>
        <v>0</v>
      </c>
      <c r="G368" s="167">
        <f>F368+G367</f>
        <v>0</v>
      </c>
      <c r="H368" s="167">
        <f t="shared" ref="H368:Q368" si="413">G368+H367</f>
        <v>0</v>
      </c>
      <c r="I368" s="169">
        <f t="shared" si="413"/>
        <v>0</v>
      </c>
      <c r="J368" s="166">
        <f t="shared" si="413"/>
        <v>0</v>
      </c>
      <c r="K368" s="167">
        <f t="shared" si="413"/>
        <v>0</v>
      </c>
      <c r="L368" s="167">
        <f t="shared" si="413"/>
        <v>0</v>
      </c>
      <c r="M368" s="169">
        <f t="shared" si="413"/>
        <v>0</v>
      </c>
      <c r="N368" s="166">
        <f t="shared" si="413"/>
        <v>0</v>
      </c>
      <c r="O368" s="167">
        <f t="shared" si="413"/>
        <v>0</v>
      </c>
      <c r="P368" s="167">
        <f t="shared" si="413"/>
        <v>0</v>
      </c>
      <c r="Q368" s="169">
        <f t="shared" si="413"/>
        <v>0</v>
      </c>
      <c r="R368" s="56"/>
      <c r="S368" s="166">
        <f>I368</f>
        <v>0</v>
      </c>
      <c r="T368" s="167">
        <f>M368</f>
        <v>0</v>
      </c>
      <c r="U368" s="168">
        <f>Q368</f>
        <v>0</v>
      </c>
    </row>
    <row r="369" spans="1:21" x14ac:dyDescent="0.2">
      <c r="A369" s="11">
        <f t="shared" si="366"/>
        <v>0</v>
      </c>
      <c r="B369" s="11" t="str">
        <f t="shared" si="367"/>
        <v>General Medicine14</v>
      </c>
      <c r="C369" s="402" t="str">
        <f t="shared" si="391"/>
        <v>General Medicine</v>
      </c>
      <c r="D369" s="154">
        <v>14</v>
      </c>
      <c r="E369" s="155" t="s">
        <v>28</v>
      </c>
      <c r="F369" s="166" t="e">
        <f>F368/(F363/13)</f>
        <v>#DIV/0!</v>
      </c>
      <c r="G369" s="167" t="e">
        <f t="shared" ref="G369:Q369" si="414">G368/(G363/13)</f>
        <v>#DIV/0!</v>
      </c>
      <c r="H369" s="167" t="e">
        <f t="shared" si="414"/>
        <v>#DIV/0!</v>
      </c>
      <c r="I369" s="169" t="e">
        <f t="shared" si="414"/>
        <v>#DIV/0!</v>
      </c>
      <c r="J369" s="166" t="e">
        <f t="shared" si="414"/>
        <v>#DIV/0!</v>
      </c>
      <c r="K369" s="167" t="e">
        <f t="shared" si="414"/>
        <v>#DIV/0!</v>
      </c>
      <c r="L369" s="167" t="e">
        <f t="shared" si="414"/>
        <v>#DIV/0!</v>
      </c>
      <c r="M369" s="169" t="e">
        <f t="shared" si="414"/>
        <v>#DIV/0!</v>
      </c>
      <c r="N369" s="166" t="e">
        <f t="shared" si="414"/>
        <v>#DIV/0!</v>
      </c>
      <c r="O369" s="167" t="e">
        <f t="shared" si="414"/>
        <v>#DIV/0!</v>
      </c>
      <c r="P369" s="167" t="e">
        <f t="shared" si="414"/>
        <v>#DIV/0!</v>
      </c>
      <c r="Q369" s="169" t="e">
        <f t="shared" si="414"/>
        <v>#DIV/0!</v>
      </c>
      <c r="R369" s="56"/>
      <c r="S369" s="166" t="e">
        <f t="shared" ref="S369" si="415">I369</f>
        <v>#DIV/0!</v>
      </c>
      <c r="T369" s="167" t="e">
        <f t="shared" ref="T369" si="416">M369</f>
        <v>#DIV/0!</v>
      </c>
      <c r="U369" s="168" t="e">
        <f t="shared" ref="U369" si="417">Q369</f>
        <v>#DIV/0!</v>
      </c>
    </row>
    <row r="370" spans="1:21" x14ac:dyDescent="0.2">
      <c r="A370" s="11">
        <f t="shared" si="366"/>
        <v>0</v>
      </c>
      <c r="B370" s="11" t="str">
        <f t="shared" si="367"/>
        <v>General Medicine15</v>
      </c>
      <c r="C370" s="402" t="str">
        <f t="shared" si="391"/>
        <v>General Medicine</v>
      </c>
      <c r="D370" s="86">
        <v>15</v>
      </c>
      <c r="E370" s="45" t="s">
        <v>33</v>
      </c>
      <c r="F370" s="48"/>
      <c r="G370" s="46"/>
      <c r="H370" s="46"/>
      <c r="I370" s="47"/>
      <c r="J370" s="48"/>
      <c r="K370" s="46"/>
      <c r="L370" s="46"/>
      <c r="M370" s="47"/>
      <c r="N370" s="48"/>
      <c r="O370" s="46"/>
      <c r="P370" s="46"/>
      <c r="Q370" s="47"/>
      <c r="R370" s="39"/>
      <c r="S370" s="166">
        <f>I370</f>
        <v>0</v>
      </c>
      <c r="T370" s="167">
        <f>M370</f>
        <v>0</v>
      </c>
      <c r="U370" s="168">
        <f>Q370</f>
        <v>0</v>
      </c>
    </row>
    <row r="371" spans="1:21" x14ac:dyDescent="0.2">
      <c r="A371" s="11">
        <f t="shared" si="366"/>
        <v>0</v>
      </c>
      <c r="B371" s="11" t="str">
        <f t="shared" si="367"/>
        <v>General Medicine16</v>
      </c>
      <c r="C371" s="402" t="str">
        <f t="shared" si="391"/>
        <v>General Medicine</v>
      </c>
      <c r="D371" s="154">
        <v>16</v>
      </c>
      <c r="E371" s="155" t="s">
        <v>275</v>
      </c>
      <c r="F371" s="166" t="e">
        <f>VLOOKUP(CONCATENATE($A371,$C371),'[1]TTG Board spclty milstns MNTH'!$D$2:$AJ$386,F$7,FALSE)</f>
        <v>#N/A</v>
      </c>
      <c r="G371" s="167" t="e">
        <f>VLOOKUP(CONCATENATE($A371,$C371),'[1]TTG Board spclty milstns MNTH'!$D$2:$AJ$386,G$7,FALSE)</f>
        <v>#N/A</v>
      </c>
      <c r="H371" s="167" t="e">
        <f>VLOOKUP(CONCATENATE($A371,$C371),'[1]TTG Board spclty milstns MNTH'!$D$2:$AJ$386,H$7,FALSE)</f>
        <v>#N/A</v>
      </c>
      <c r="I371" s="169" t="e">
        <f>VLOOKUP(CONCATENATE($A371,$C371),'[1]TTG Board spclty milstns MNTH'!$D$2:$AJ$386,I$7,FALSE)</f>
        <v>#N/A</v>
      </c>
      <c r="J371" s="166" t="e">
        <f>VLOOKUP(CONCATENATE($A371,$C371),'[1]TTG Board spclty milstns MNTH'!$D$2:$AJ$386,J$7,FALSE)</f>
        <v>#N/A</v>
      </c>
      <c r="K371" s="167" t="e">
        <f>VLOOKUP(CONCATENATE($A371,$C371),'[1]TTG Board spclty milstns MNTH'!$D$2:$AJ$386,K$7,FALSE)</f>
        <v>#N/A</v>
      </c>
      <c r="L371" s="167" t="e">
        <f>VLOOKUP(CONCATENATE($A371,$C371),'[1]TTG Board spclty milstns MNTH'!$D$2:$AJ$386,L$7,FALSE)</f>
        <v>#N/A</v>
      </c>
      <c r="M371" s="169" t="e">
        <f>VLOOKUP(CONCATENATE($A371,$C371),'[1]TTG Board spclty milstns MNTH'!$D$2:$AJ$386,M$7,FALSE)</f>
        <v>#N/A</v>
      </c>
      <c r="N371" s="409" t="s">
        <v>16</v>
      </c>
      <c r="O371" s="410" t="s">
        <v>16</v>
      </c>
      <c r="P371" s="410" t="s">
        <v>16</v>
      </c>
      <c r="Q371" s="411" t="s">
        <v>16</v>
      </c>
      <c r="R371" s="39"/>
      <c r="S371" s="166" t="e">
        <f>I371</f>
        <v>#N/A</v>
      </c>
      <c r="T371" s="167" t="e">
        <f>M371</f>
        <v>#N/A</v>
      </c>
      <c r="U371" s="168" t="str">
        <f>Q371</f>
        <v>-</v>
      </c>
    </row>
    <row r="372" spans="1:21" ht="13.5" thickBot="1" x14ac:dyDescent="0.25">
      <c r="A372" s="11">
        <f t="shared" si="366"/>
        <v>0</v>
      </c>
      <c r="B372" s="11" t="str">
        <f t="shared" si="367"/>
        <v>General Medicine17</v>
      </c>
      <c r="C372" s="402" t="str">
        <f t="shared" si="391"/>
        <v>General Medicine</v>
      </c>
      <c r="D372" s="86">
        <v>17</v>
      </c>
      <c r="E372" s="44" t="s">
        <v>34</v>
      </c>
      <c r="F372" s="48"/>
      <c r="G372" s="46"/>
      <c r="H372" s="46"/>
      <c r="I372" s="47"/>
      <c r="J372" s="48"/>
      <c r="K372" s="46"/>
      <c r="L372" s="46"/>
      <c r="M372" s="47"/>
      <c r="N372" s="48"/>
      <c r="O372" s="46"/>
      <c r="P372" s="46"/>
      <c r="Q372" s="47"/>
      <c r="R372" s="39"/>
      <c r="S372" s="166">
        <f>I372</f>
        <v>0</v>
      </c>
      <c r="T372" s="167">
        <f>M372</f>
        <v>0</v>
      </c>
      <c r="U372" s="168">
        <f>Q372</f>
        <v>0</v>
      </c>
    </row>
    <row r="373" spans="1:21" ht="18.75" thickBot="1" x14ac:dyDescent="0.3">
      <c r="A373" s="11">
        <f t="shared" si="366"/>
        <v>0</v>
      </c>
      <c r="B373" s="11" t="str">
        <f t="shared" si="367"/>
        <v>NeurologyNeurology</v>
      </c>
      <c r="C373" s="416" t="str">
        <f>D373</f>
        <v>Neurology</v>
      </c>
      <c r="D373" s="417" t="s">
        <v>68</v>
      </c>
      <c r="E373" s="80"/>
      <c r="F373" s="127"/>
      <c r="G373" s="81"/>
      <c r="H373" s="81"/>
      <c r="I373" s="81"/>
      <c r="J373" s="81"/>
      <c r="K373" s="81"/>
      <c r="L373" s="81"/>
      <c r="M373" s="81"/>
      <c r="N373" s="69"/>
      <c r="O373" s="69"/>
      <c r="P373" s="69"/>
      <c r="Q373" s="69"/>
      <c r="R373" s="69"/>
      <c r="S373" s="134"/>
      <c r="T373" s="134"/>
      <c r="U373" s="135"/>
    </row>
    <row r="374" spans="1:21" x14ac:dyDescent="0.2">
      <c r="A374" s="11">
        <f t="shared" si="366"/>
        <v>0</v>
      </c>
      <c r="B374" s="11" t="str">
        <f t="shared" si="367"/>
        <v>Neurology1</v>
      </c>
      <c r="C374" s="402" t="str">
        <f>C373</f>
        <v>Neurology</v>
      </c>
      <c r="D374" s="84">
        <v>1</v>
      </c>
      <c r="E374" s="21" t="s">
        <v>55</v>
      </c>
      <c r="F374" s="198">
        <v>0</v>
      </c>
      <c r="G374" s="20"/>
      <c r="H374" s="20"/>
      <c r="I374" s="120"/>
      <c r="J374" s="128"/>
      <c r="K374" s="13"/>
      <c r="L374" s="13"/>
      <c r="M374" s="129"/>
      <c r="N374" s="128"/>
      <c r="O374" s="13"/>
      <c r="P374" s="13"/>
      <c r="Q374" s="129"/>
      <c r="R374" s="41"/>
      <c r="S374" s="117"/>
      <c r="T374" s="65"/>
      <c r="U374" s="118"/>
    </row>
    <row r="375" spans="1:21" x14ac:dyDescent="0.2">
      <c r="A375" s="11">
        <f t="shared" si="366"/>
        <v>0</v>
      </c>
      <c r="B375" s="11" t="str">
        <f t="shared" si="367"/>
        <v>Neurology2</v>
      </c>
      <c r="C375" s="402" t="str">
        <f t="shared" ref="C375:C396" si="418">C374</f>
        <v>Neurology</v>
      </c>
      <c r="D375" s="84">
        <v>2</v>
      </c>
      <c r="E375" s="21" t="s">
        <v>117</v>
      </c>
      <c r="F375" s="198">
        <v>0</v>
      </c>
      <c r="G375" s="20"/>
      <c r="H375" s="20"/>
      <c r="I375" s="120"/>
      <c r="J375" s="119"/>
      <c r="K375" s="20"/>
      <c r="L375" s="20"/>
      <c r="M375" s="120"/>
      <c r="N375" s="119"/>
      <c r="O375" s="20"/>
      <c r="P375" s="20"/>
      <c r="Q375" s="120"/>
      <c r="R375" s="41"/>
      <c r="S375" s="117"/>
      <c r="T375" s="65"/>
      <c r="U375" s="118"/>
    </row>
    <row r="376" spans="1:21" x14ac:dyDescent="0.2">
      <c r="A376" s="11">
        <f t="shared" si="366"/>
        <v>0</v>
      </c>
      <c r="B376" s="11" t="str">
        <f t="shared" si="367"/>
        <v>Neurology3</v>
      </c>
      <c r="C376" s="402" t="str">
        <f t="shared" si="418"/>
        <v>Neurology</v>
      </c>
      <c r="D376" s="84">
        <v>3</v>
      </c>
      <c r="E376" s="21" t="s">
        <v>118</v>
      </c>
      <c r="F376" s="198">
        <v>0</v>
      </c>
      <c r="G376" s="20"/>
      <c r="H376" s="20"/>
      <c r="I376" s="120"/>
      <c r="J376" s="119"/>
      <c r="K376" s="20"/>
      <c r="L376" s="20"/>
      <c r="M376" s="120"/>
      <c r="N376" s="119"/>
      <c r="O376" s="20"/>
      <c r="P376" s="20"/>
      <c r="Q376" s="120"/>
      <c r="R376" s="41"/>
      <c r="S376" s="117"/>
      <c r="T376" s="65"/>
      <c r="U376" s="118"/>
    </row>
    <row r="377" spans="1:21" x14ac:dyDescent="0.2">
      <c r="A377" s="11">
        <f t="shared" si="366"/>
        <v>0</v>
      </c>
      <c r="B377" s="11" t="str">
        <f t="shared" si="367"/>
        <v xml:space="preserve">Neurology </v>
      </c>
      <c r="C377" s="402" t="str">
        <f t="shared" si="418"/>
        <v>Neurology</v>
      </c>
      <c r="D377" s="88" t="s">
        <v>100</v>
      </c>
      <c r="E377" s="34"/>
      <c r="F377" s="20"/>
      <c r="G377" s="20"/>
      <c r="H377" s="20"/>
      <c r="I377" s="120"/>
      <c r="J377" s="130"/>
      <c r="K377" s="52"/>
      <c r="L377" s="52"/>
      <c r="M377" s="131"/>
      <c r="N377" s="130"/>
      <c r="O377" s="52"/>
      <c r="P377" s="52"/>
      <c r="Q377" s="131"/>
      <c r="R377" s="41"/>
      <c r="S377" s="117"/>
      <c r="T377" s="65"/>
      <c r="U377" s="118"/>
    </row>
    <row r="378" spans="1:21" x14ac:dyDescent="0.2">
      <c r="A378" s="11">
        <f t="shared" si="366"/>
        <v>0</v>
      </c>
      <c r="B378" s="11" t="str">
        <f t="shared" si="367"/>
        <v xml:space="preserve">Neurology </v>
      </c>
      <c r="C378" s="402" t="str">
        <f t="shared" si="418"/>
        <v>Neurology</v>
      </c>
      <c r="D378" s="84" t="s">
        <v>100</v>
      </c>
      <c r="E378" s="21" t="s">
        <v>36</v>
      </c>
      <c r="F378" s="23"/>
      <c r="G378" s="24"/>
      <c r="H378" s="24"/>
      <c r="I378" s="25"/>
      <c r="J378" s="23"/>
      <c r="K378" s="24"/>
      <c r="L378" s="24"/>
      <c r="M378" s="25"/>
      <c r="N378" s="23"/>
      <c r="O378" s="24"/>
      <c r="P378" s="24"/>
      <c r="Q378" s="25"/>
      <c r="R378" s="41"/>
      <c r="S378" s="71"/>
      <c r="T378" s="72"/>
      <c r="U378" s="100"/>
    </row>
    <row r="379" spans="1:21" x14ac:dyDescent="0.2">
      <c r="A379" s="11">
        <f t="shared" si="366"/>
        <v>0</v>
      </c>
      <c r="B379" s="11" t="str">
        <f t="shared" si="367"/>
        <v>Neurology4</v>
      </c>
      <c r="C379" s="402" t="str">
        <f t="shared" si="418"/>
        <v>Neurology</v>
      </c>
      <c r="D379" s="86">
        <v>4</v>
      </c>
      <c r="E379" s="44" t="s">
        <v>15</v>
      </c>
      <c r="F379" s="27"/>
      <c r="G379" s="28"/>
      <c r="H379" s="28"/>
      <c r="I379" s="29"/>
      <c r="J379" s="27"/>
      <c r="K379" s="28"/>
      <c r="L379" s="28"/>
      <c r="M379" s="29"/>
      <c r="N379" s="27"/>
      <c r="O379" s="28"/>
      <c r="P379" s="28"/>
      <c r="Q379" s="29"/>
      <c r="R379" s="41"/>
      <c r="S379" s="181">
        <f>SUM(F379:I379)</f>
        <v>0</v>
      </c>
      <c r="T379" s="182">
        <f>SUM(J379:M379)</f>
        <v>0</v>
      </c>
      <c r="U379" s="183">
        <f>SUM(N379:Q379)</f>
        <v>0</v>
      </c>
    </row>
    <row r="380" spans="1:21" x14ac:dyDescent="0.2">
      <c r="A380" s="11">
        <f t="shared" si="366"/>
        <v>0</v>
      </c>
      <c r="B380" s="11" t="str">
        <f t="shared" si="367"/>
        <v>Neurology5</v>
      </c>
      <c r="C380" s="402" t="str">
        <f t="shared" si="418"/>
        <v>Neurology</v>
      </c>
      <c r="D380" s="154">
        <v>5</v>
      </c>
      <c r="E380" s="161" t="s">
        <v>31</v>
      </c>
      <c r="F380" s="163">
        <f>VLOOKUP(CONCATENATE($C380,$F$8),'1. Performance Plan OP'!$B$13:$U$672,F$9,FALSE)</f>
        <v>0</v>
      </c>
      <c r="G380" s="157">
        <f>VLOOKUP(CONCATENATE($C380,$F$8),'1. Performance Plan OP'!$B$13:$U$672,G$9,FALSE)</f>
        <v>0</v>
      </c>
      <c r="H380" s="157">
        <f>VLOOKUP(CONCATENATE($C380,$F$8),'1. Performance Plan OP'!$B$13:$U$672,H$9,FALSE)</f>
        <v>0</v>
      </c>
      <c r="I380" s="158">
        <f>VLOOKUP(CONCATENATE($C380,$F$8),'1. Performance Plan OP'!$B$13:$U$672,I$9,FALSE)</f>
        <v>0</v>
      </c>
      <c r="J380" s="156">
        <f>VLOOKUP(CONCATENATE($C380,$F$8),'1. Performance Plan OP'!$B$13:$U$672,J$9,FALSE)</f>
        <v>0</v>
      </c>
      <c r="K380" s="157">
        <f>VLOOKUP(CONCATENATE($C380,$F$8),'1. Performance Plan OP'!$B$13:$U$672,K$9,FALSE)</f>
        <v>0</v>
      </c>
      <c r="L380" s="157">
        <f>VLOOKUP(CONCATENATE($C380,$F$8),'1. Performance Plan OP'!$B$13:$U$672,L$9,FALSE)</f>
        <v>0</v>
      </c>
      <c r="M380" s="158">
        <f>VLOOKUP(CONCATENATE($C380,$F$8),'1. Performance Plan OP'!$B$13:$U$672,M$9,FALSE)</f>
        <v>0</v>
      </c>
      <c r="N380" s="156">
        <f>VLOOKUP(CONCATENATE($C380,$F$8),'1. Performance Plan OP'!$B$13:$U$672,N$9,FALSE)</f>
        <v>0</v>
      </c>
      <c r="O380" s="157">
        <f>VLOOKUP(CONCATENATE($C380,$F$8),'1. Performance Plan OP'!$B$13:$U$672,O$9,FALSE)</f>
        <v>0</v>
      </c>
      <c r="P380" s="157">
        <f>VLOOKUP(CONCATENATE($C380,$F$8),'1. Performance Plan OP'!$B$13:$U$672,P$9,FALSE)</f>
        <v>0</v>
      </c>
      <c r="Q380" s="158">
        <f>VLOOKUP(CONCATENATE($C380,$F$8),'1. Performance Plan OP'!$B$13:$U$672,Q$9,FALSE)</f>
        <v>0</v>
      </c>
      <c r="R380" s="79"/>
      <c r="S380" s="156">
        <f>SUM(F380:I380)</f>
        <v>0</v>
      </c>
      <c r="T380" s="157">
        <f>SUM(J380:M380)</f>
        <v>0</v>
      </c>
      <c r="U380" s="160">
        <f>SUM(N380:Q380)</f>
        <v>0</v>
      </c>
    </row>
    <row r="381" spans="1:21" x14ac:dyDescent="0.2">
      <c r="A381" s="11">
        <f t="shared" si="366"/>
        <v>0</v>
      </c>
      <c r="B381" s="11" t="str">
        <f t="shared" si="367"/>
        <v>Neurology6</v>
      </c>
      <c r="C381" s="402" t="str">
        <f t="shared" si="418"/>
        <v>Neurology</v>
      </c>
      <c r="D381" s="87">
        <v>6</v>
      </c>
      <c r="E381" s="45" t="s">
        <v>14</v>
      </c>
      <c r="F381" s="31"/>
      <c r="G381" s="32"/>
      <c r="H381" s="32"/>
      <c r="I381" s="33"/>
      <c r="J381" s="31"/>
      <c r="K381" s="32"/>
      <c r="L381" s="32"/>
      <c r="M381" s="33"/>
      <c r="N381" s="31"/>
      <c r="O381" s="32"/>
      <c r="P381" s="32"/>
      <c r="Q381" s="33"/>
      <c r="R381" s="41"/>
      <c r="S381" s="162">
        <f t="shared" ref="S381:S382" si="419">SUM(F381:I381)</f>
        <v>0</v>
      </c>
      <c r="T381" s="163">
        <f t="shared" ref="T381:T382" si="420">SUM(J381:M381)</f>
        <v>0</v>
      </c>
      <c r="U381" s="165">
        <f t="shared" ref="U381:U382" si="421">SUM(N381:Q381)</f>
        <v>0</v>
      </c>
    </row>
    <row r="382" spans="1:21" x14ac:dyDescent="0.2">
      <c r="A382" s="11">
        <f t="shared" si="366"/>
        <v>0</v>
      </c>
      <c r="B382" s="11" t="str">
        <f t="shared" si="367"/>
        <v>Neurology7</v>
      </c>
      <c r="C382" s="402" t="str">
        <f t="shared" si="418"/>
        <v>Neurology</v>
      </c>
      <c r="D382" s="84">
        <v>7</v>
      </c>
      <c r="E382" s="21" t="s">
        <v>18</v>
      </c>
      <c r="F382" s="62">
        <f>SUM(F379:F380)-F381</f>
        <v>0</v>
      </c>
      <c r="G382" s="63">
        <f t="shared" ref="G382" si="422">SUM(G379:G380)-G381</f>
        <v>0</v>
      </c>
      <c r="H382" s="63">
        <f t="shared" ref="H382" si="423">SUM(H379:H380)-H381</f>
        <v>0</v>
      </c>
      <c r="I382" s="64">
        <f t="shared" ref="I382" si="424">SUM(I379:I380)-I381</f>
        <v>0</v>
      </c>
      <c r="J382" s="62">
        <f t="shared" ref="J382" si="425">SUM(J379:J380)-J381</f>
        <v>0</v>
      </c>
      <c r="K382" s="63">
        <f t="shared" ref="K382" si="426">SUM(K379:K380)-K381</f>
        <v>0</v>
      </c>
      <c r="L382" s="63">
        <f t="shared" ref="L382" si="427">SUM(L379:L380)-L381</f>
        <v>0</v>
      </c>
      <c r="M382" s="64">
        <f t="shared" ref="M382" si="428">SUM(M379:M380)-M381</f>
        <v>0</v>
      </c>
      <c r="N382" s="62">
        <f t="shared" ref="N382" si="429">SUM(N379:N380)-N381</f>
        <v>0</v>
      </c>
      <c r="O382" s="63">
        <f t="shared" ref="O382" si="430">SUM(O379:O380)-O381</f>
        <v>0</v>
      </c>
      <c r="P382" s="63">
        <f t="shared" ref="P382" si="431">SUM(P379:P380)-P381</f>
        <v>0</v>
      </c>
      <c r="Q382" s="64">
        <f t="shared" ref="Q382" si="432">SUM(Q379:Q380)-Q381</f>
        <v>0</v>
      </c>
      <c r="R382" s="79"/>
      <c r="S382" s="62">
        <f t="shared" si="419"/>
        <v>0</v>
      </c>
      <c r="T382" s="63">
        <f t="shared" si="420"/>
        <v>0</v>
      </c>
      <c r="U382" s="103">
        <f t="shared" si="421"/>
        <v>0</v>
      </c>
    </row>
    <row r="383" spans="1:21" x14ac:dyDescent="0.2">
      <c r="A383" s="11">
        <f t="shared" si="366"/>
        <v>0</v>
      </c>
      <c r="B383" s="11" t="str">
        <f t="shared" si="367"/>
        <v xml:space="preserve">Neurology </v>
      </c>
      <c r="C383" s="402" t="str">
        <f t="shared" si="418"/>
        <v>Neurology</v>
      </c>
      <c r="D383" s="88" t="s">
        <v>100</v>
      </c>
      <c r="E383" s="34"/>
      <c r="F383" s="35"/>
      <c r="G383" s="36"/>
      <c r="H383" s="36"/>
      <c r="I383" s="37"/>
      <c r="J383" s="38"/>
      <c r="K383" s="39"/>
      <c r="L383" s="39"/>
      <c r="M383" s="40"/>
      <c r="N383" s="38"/>
      <c r="O383" s="39"/>
      <c r="P383" s="39"/>
      <c r="Q383" s="40"/>
      <c r="R383" s="41"/>
      <c r="S383" s="77"/>
      <c r="T383" s="56"/>
      <c r="U383" s="104"/>
    </row>
    <row r="384" spans="1:21" x14ac:dyDescent="0.2">
      <c r="A384" s="11">
        <f t="shared" si="366"/>
        <v>0</v>
      </c>
      <c r="B384" s="11" t="str">
        <f t="shared" si="367"/>
        <v xml:space="preserve">Neurology </v>
      </c>
      <c r="C384" s="402" t="str">
        <f t="shared" si="418"/>
        <v>Neurology</v>
      </c>
      <c r="D384" s="84" t="s">
        <v>100</v>
      </c>
      <c r="E384" s="21" t="s">
        <v>32</v>
      </c>
      <c r="F384" s="23"/>
      <c r="G384" s="24"/>
      <c r="H384" s="24"/>
      <c r="I384" s="25"/>
      <c r="J384" s="23"/>
      <c r="K384" s="24"/>
      <c r="L384" s="24"/>
      <c r="M384" s="25"/>
      <c r="N384" s="23"/>
      <c r="O384" s="24"/>
      <c r="P384" s="24"/>
      <c r="Q384" s="25"/>
      <c r="R384" s="41"/>
      <c r="S384" s="71"/>
      <c r="T384" s="72"/>
      <c r="U384" s="100"/>
    </row>
    <row r="385" spans="1:21" x14ac:dyDescent="0.2">
      <c r="A385" s="11">
        <f t="shared" si="366"/>
        <v>0</v>
      </c>
      <c r="B385" s="11" t="str">
        <f t="shared" si="367"/>
        <v>Neurology8</v>
      </c>
      <c r="C385" s="402" t="str">
        <f t="shared" si="418"/>
        <v>Neurology</v>
      </c>
      <c r="D385" s="86">
        <v>8</v>
      </c>
      <c r="E385" s="44" t="s">
        <v>49</v>
      </c>
      <c r="F385" s="27"/>
      <c r="G385" s="28"/>
      <c r="H385" s="28"/>
      <c r="I385" s="29"/>
      <c r="J385" s="27"/>
      <c r="K385" s="28"/>
      <c r="L385" s="28"/>
      <c r="M385" s="29"/>
      <c r="N385" s="27"/>
      <c r="O385" s="28"/>
      <c r="P385" s="28"/>
      <c r="Q385" s="29"/>
      <c r="R385" s="39"/>
      <c r="S385" s="156">
        <f>SUM(F385:I385)</f>
        <v>0</v>
      </c>
      <c r="T385" s="157">
        <f>SUM(J385:M385)</f>
        <v>0</v>
      </c>
      <c r="U385" s="160">
        <f>SUM(N385:Q385)</f>
        <v>0</v>
      </c>
    </row>
    <row r="386" spans="1:21" x14ac:dyDescent="0.2">
      <c r="A386" s="11">
        <f t="shared" si="366"/>
        <v>0</v>
      </c>
      <c r="B386" s="11" t="str">
        <f t="shared" si="367"/>
        <v>Neurology9</v>
      </c>
      <c r="C386" s="402" t="str">
        <f t="shared" si="418"/>
        <v>Neurology</v>
      </c>
      <c r="D386" s="86">
        <v>9</v>
      </c>
      <c r="E386" s="45" t="s">
        <v>56</v>
      </c>
      <c r="F386" s="31"/>
      <c r="G386" s="32"/>
      <c r="H386" s="32"/>
      <c r="I386" s="33"/>
      <c r="J386" s="31"/>
      <c r="K386" s="32"/>
      <c r="L386" s="32"/>
      <c r="M386" s="33"/>
      <c r="N386" s="31"/>
      <c r="O386" s="32"/>
      <c r="P386" s="32"/>
      <c r="Q386" s="33"/>
      <c r="R386" s="39"/>
      <c r="S386" s="162">
        <f t="shared" ref="S386:S387" si="433">SUM(F386:I386)</f>
        <v>0</v>
      </c>
      <c r="T386" s="163">
        <f t="shared" ref="T386:T387" si="434">SUM(J386:M386)</f>
        <v>0</v>
      </c>
      <c r="U386" s="165">
        <f t="shared" ref="U386:U387" si="435">SUM(N386:Q386)</f>
        <v>0</v>
      </c>
    </row>
    <row r="387" spans="1:21" x14ac:dyDescent="0.2">
      <c r="A387" s="11">
        <f t="shared" si="366"/>
        <v>0</v>
      </c>
      <c r="B387" s="11" t="str">
        <f t="shared" si="367"/>
        <v>Neurology10</v>
      </c>
      <c r="C387" s="402" t="str">
        <f t="shared" si="418"/>
        <v>Neurology</v>
      </c>
      <c r="D387" s="84">
        <v>10</v>
      </c>
      <c r="E387" s="21" t="s">
        <v>35</v>
      </c>
      <c r="F387" s="62">
        <f t="shared" ref="F387:Q387" si="436">SUM(F385:F386)</f>
        <v>0</v>
      </c>
      <c r="G387" s="63">
        <f t="shared" si="436"/>
        <v>0</v>
      </c>
      <c r="H387" s="63">
        <f t="shared" si="436"/>
        <v>0</v>
      </c>
      <c r="I387" s="64">
        <f t="shared" si="436"/>
        <v>0</v>
      </c>
      <c r="J387" s="62">
        <f t="shared" si="436"/>
        <v>0</v>
      </c>
      <c r="K387" s="63">
        <f t="shared" si="436"/>
        <v>0</v>
      </c>
      <c r="L387" s="63">
        <f t="shared" si="436"/>
        <v>0</v>
      </c>
      <c r="M387" s="64">
        <f t="shared" si="436"/>
        <v>0</v>
      </c>
      <c r="N387" s="62">
        <f t="shared" si="436"/>
        <v>0</v>
      </c>
      <c r="O387" s="63">
        <f t="shared" si="436"/>
        <v>0</v>
      </c>
      <c r="P387" s="63">
        <f t="shared" si="436"/>
        <v>0</v>
      </c>
      <c r="Q387" s="64">
        <f t="shared" si="436"/>
        <v>0</v>
      </c>
      <c r="R387" s="79"/>
      <c r="S387" s="62">
        <f t="shared" si="433"/>
        <v>0</v>
      </c>
      <c r="T387" s="63">
        <f t="shared" si="434"/>
        <v>0</v>
      </c>
      <c r="U387" s="103">
        <f t="shared" si="435"/>
        <v>0</v>
      </c>
    </row>
    <row r="388" spans="1:21" x14ac:dyDescent="0.2">
      <c r="A388" s="11">
        <f t="shared" si="366"/>
        <v>0</v>
      </c>
      <c r="B388" s="11" t="str">
        <f t="shared" si="367"/>
        <v xml:space="preserve">Neurology </v>
      </c>
      <c r="C388" s="402" t="str">
        <f t="shared" si="418"/>
        <v>Neurology</v>
      </c>
      <c r="D388" s="89" t="s">
        <v>100</v>
      </c>
      <c r="E388" s="43"/>
      <c r="F388" s="38"/>
      <c r="G388" s="39"/>
      <c r="H388" s="39"/>
      <c r="I388" s="40"/>
      <c r="J388" s="38"/>
      <c r="K388" s="39"/>
      <c r="L388" s="39"/>
      <c r="M388" s="40"/>
      <c r="N388" s="38"/>
      <c r="O388" s="39"/>
      <c r="P388" s="39"/>
      <c r="Q388" s="40"/>
      <c r="R388" s="39"/>
      <c r="S388" s="77"/>
      <c r="T388" s="56"/>
      <c r="U388" s="104"/>
    </row>
    <row r="389" spans="1:21" x14ac:dyDescent="0.2">
      <c r="A389" s="11">
        <f t="shared" si="366"/>
        <v>0</v>
      </c>
      <c r="B389" s="11" t="str">
        <f t="shared" si="367"/>
        <v xml:space="preserve">Neurology </v>
      </c>
      <c r="C389" s="402" t="str">
        <f t="shared" si="418"/>
        <v>Neurology</v>
      </c>
      <c r="D389" s="84" t="s">
        <v>100</v>
      </c>
      <c r="E389" s="21" t="s">
        <v>27</v>
      </c>
      <c r="F389" s="23"/>
      <c r="G389" s="24"/>
      <c r="H389" s="24"/>
      <c r="I389" s="25"/>
      <c r="J389" s="23"/>
      <c r="K389" s="24"/>
      <c r="L389" s="24"/>
      <c r="M389" s="25"/>
      <c r="N389" s="23"/>
      <c r="O389" s="24"/>
      <c r="P389" s="24"/>
      <c r="Q389" s="25"/>
      <c r="R389" s="39"/>
      <c r="S389" s="71"/>
      <c r="T389" s="72"/>
      <c r="U389" s="100"/>
    </row>
    <row r="390" spans="1:21" x14ac:dyDescent="0.2">
      <c r="A390" s="11">
        <f t="shared" si="366"/>
        <v>0</v>
      </c>
      <c r="B390" s="11" t="str">
        <f t="shared" si="367"/>
        <v>Neurology11</v>
      </c>
      <c r="C390" s="402" t="str">
        <f t="shared" si="418"/>
        <v>Neurology</v>
      </c>
      <c r="D390" s="154">
        <v>11</v>
      </c>
      <c r="E390" s="155" t="s">
        <v>133</v>
      </c>
      <c r="F390" s="156">
        <f>F382-F385</f>
        <v>0</v>
      </c>
      <c r="G390" s="157">
        <f t="shared" ref="G390:Q390" si="437">G382-G385</f>
        <v>0</v>
      </c>
      <c r="H390" s="157">
        <f t="shared" si="437"/>
        <v>0</v>
      </c>
      <c r="I390" s="158">
        <f t="shared" si="437"/>
        <v>0</v>
      </c>
      <c r="J390" s="156">
        <f t="shared" si="437"/>
        <v>0</v>
      </c>
      <c r="K390" s="157">
        <f t="shared" si="437"/>
        <v>0</v>
      </c>
      <c r="L390" s="157">
        <f t="shared" si="437"/>
        <v>0</v>
      </c>
      <c r="M390" s="158">
        <f t="shared" si="437"/>
        <v>0</v>
      </c>
      <c r="N390" s="156">
        <f t="shared" si="437"/>
        <v>0</v>
      </c>
      <c r="O390" s="157">
        <f t="shared" si="437"/>
        <v>0</v>
      </c>
      <c r="P390" s="157">
        <f t="shared" si="437"/>
        <v>0</v>
      </c>
      <c r="Q390" s="158">
        <f t="shared" si="437"/>
        <v>0</v>
      </c>
      <c r="R390" s="56"/>
      <c r="S390" s="158">
        <f t="shared" ref="S390:U390" si="438">S382-S385</f>
        <v>0</v>
      </c>
      <c r="T390" s="157">
        <f t="shared" si="438"/>
        <v>0</v>
      </c>
      <c r="U390" s="160">
        <f t="shared" si="438"/>
        <v>0</v>
      </c>
    </row>
    <row r="391" spans="1:21" x14ac:dyDescent="0.2">
      <c r="A391" s="11">
        <f t="shared" si="366"/>
        <v>0</v>
      </c>
      <c r="B391" s="11" t="str">
        <f t="shared" si="367"/>
        <v>Neurology12</v>
      </c>
      <c r="C391" s="402" t="str">
        <f t="shared" si="418"/>
        <v>Neurology</v>
      </c>
      <c r="D391" s="154">
        <v>12</v>
      </c>
      <c r="E391" s="155" t="s">
        <v>134</v>
      </c>
      <c r="F391" s="162">
        <f t="shared" ref="F391:U391" si="439">F382-F387</f>
        <v>0</v>
      </c>
      <c r="G391" s="163">
        <f t="shared" si="439"/>
        <v>0</v>
      </c>
      <c r="H391" s="163">
        <f t="shared" si="439"/>
        <v>0</v>
      </c>
      <c r="I391" s="164">
        <f t="shared" si="439"/>
        <v>0</v>
      </c>
      <c r="J391" s="162">
        <f t="shared" si="439"/>
        <v>0</v>
      </c>
      <c r="K391" s="163">
        <f t="shared" si="439"/>
        <v>0</v>
      </c>
      <c r="L391" s="163">
        <f t="shared" si="439"/>
        <v>0</v>
      </c>
      <c r="M391" s="164">
        <f t="shared" si="439"/>
        <v>0</v>
      </c>
      <c r="N391" s="162">
        <f t="shared" si="439"/>
        <v>0</v>
      </c>
      <c r="O391" s="163">
        <f t="shared" si="439"/>
        <v>0</v>
      </c>
      <c r="P391" s="163">
        <f t="shared" si="439"/>
        <v>0</v>
      </c>
      <c r="Q391" s="164">
        <f t="shared" si="439"/>
        <v>0</v>
      </c>
      <c r="R391" s="56">
        <f t="shared" si="439"/>
        <v>0</v>
      </c>
      <c r="S391" s="162">
        <f t="shared" si="439"/>
        <v>0</v>
      </c>
      <c r="T391" s="163">
        <f t="shared" si="439"/>
        <v>0</v>
      </c>
      <c r="U391" s="165">
        <f t="shared" si="439"/>
        <v>0</v>
      </c>
    </row>
    <row r="392" spans="1:21" x14ac:dyDescent="0.2">
      <c r="A392" s="11">
        <f t="shared" si="366"/>
        <v>0</v>
      </c>
      <c r="B392" s="11" t="str">
        <f t="shared" si="367"/>
        <v>Neurology13</v>
      </c>
      <c r="C392" s="402" t="str">
        <f t="shared" si="418"/>
        <v>Neurology</v>
      </c>
      <c r="D392" s="154">
        <v>13</v>
      </c>
      <c r="E392" s="161" t="s">
        <v>30</v>
      </c>
      <c r="F392" s="173">
        <f>F376+F391</f>
        <v>0</v>
      </c>
      <c r="G392" s="167">
        <f>F392+G391</f>
        <v>0</v>
      </c>
      <c r="H392" s="167">
        <f t="shared" ref="H392:Q392" si="440">G392+H391</f>
        <v>0</v>
      </c>
      <c r="I392" s="169">
        <f t="shared" si="440"/>
        <v>0</v>
      </c>
      <c r="J392" s="166">
        <f t="shared" si="440"/>
        <v>0</v>
      </c>
      <c r="K392" s="167">
        <f t="shared" si="440"/>
        <v>0</v>
      </c>
      <c r="L392" s="167">
        <f t="shared" si="440"/>
        <v>0</v>
      </c>
      <c r="M392" s="169">
        <f t="shared" si="440"/>
        <v>0</v>
      </c>
      <c r="N392" s="166">
        <f t="shared" si="440"/>
        <v>0</v>
      </c>
      <c r="O392" s="167">
        <f t="shared" si="440"/>
        <v>0</v>
      </c>
      <c r="P392" s="167">
        <f t="shared" si="440"/>
        <v>0</v>
      </c>
      <c r="Q392" s="169">
        <f t="shared" si="440"/>
        <v>0</v>
      </c>
      <c r="R392" s="56"/>
      <c r="S392" s="166">
        <f>I392</f>
        <v>0</v>
      </c>
      <c r="T392" s="167">
        <f>M392</f>
        <v>0</v>
      </c>
      <c r="U392" s="168">
        <f>Q392</f>
        <v>0</v>
      </c>
    </row>
    <row r="393" spans="1:21" x14ac:dyDescent="0.2">
      <c r="A393" s="11">
        <f t="shared" si="366"/>
        <v>0</v>
      </c>
      <c r="B393" s="11" t="str">
        <f t="shared" si="367"/>
        <v>Neurology14</v>
      </c>
      <c r="C393" s="402" t="str">
        <f t="shared" si="418"/>
        <v>Neurology</v>
      </c>
      <c r="D393" s="154">
        <v>14</v>
      </c>
      <c r="E393" s="155" t="s">
        <v>28</v>
      </c>
      <c r="F393" s="166" t="e">
        <f>F392/(F387/13)</f>
        <v>#DIV/0!</v>
      </c>
      <c r="G393" s="167" t="e">
        <f t="shared" ref="G393:Q393" si="441">G392/(G387/13)</f>
        <v>#DIV/0!</v>
      </c>
      <c r="H393" s="167" t="e">
        <f t="shared" si="441"/>
        <v>#DIV/0!</v>
      </c>
      <c r="I393" s="169" t="e">
        <f t="shared" si="441"/>
        <v>#DIV/0!</v>
      </c>
      <c r="J393" s="166" t="e">
        <f t="shared" si="441"/>
        <v>#DIV/0!</v>
      </c>
      <c r="K393" s="167" t="e">
        <f t="shared" si="441"/>
        <v>#DIV/0!</v>
      </c>
      <c r="L393" s="167" t="e">
        <f t="shared" si="441"/>
        <v>#DIV/0!</v>
      </c>
      <c r="M393" s="169" t="e">
        <f t="shared" si="441"/>
        <v>#DIV/0!</v>
      </c>
      <c r="N393" s="166" t="e">
        <f t="shared" si="441"/>
        <v>#DIV/0!</v>
      </c>
      <c r="O393" s="167" t="e">
        <f t="shared" si="441"/>
        <v>#DIV/0!</v>
      </c>
      <c r="P393" s="167" t="e">
        <f t="shared" si="441"/>
        <v>#DIV/0!</v>
      </c>
      <c r="Q393" s="169" t="e">
        <f t="shared" si="441"/>
        <v>#DIV/0!</v>
      </c>
      <c r="R393" s="56"/>
      <c r="S393" s="166" t="e">
        <f t="shared" ref="S393" si="442">I393</f>
        <v>#DIV/0!</v>
      </c>
      <c r="T393" s="167" t="e">
        <f t="shared" ref="T393" si="443">M393</f>
        <v>#DIV/0!</v>
      </c>
      <c r="U393" s="168" t="e">
        <f t="shared" ref="U393" si="444">Q393</f>
        <v>#DIV/0!</v>
      </c>
    </row>
    <row r="394" spans="1:21" x14ac:dyDescent="0.2">
      <c r="A394" s="11">
        <f t="shared" si="366"/>
        <v>0</v>
      </c>
      <c r="B394" s="11" t="str">
        <f t="shared" si="367"/>
        <v>Neurology15</v>
      </c>
      <c r="C394" s="402" t="str">
        <f t="shared" si="418"/>
        <v>Neurology</v>
      </c>
      <c r="D394" s="86">
        <v>15</v>
      </c>
      <c r="E394" s="45" t="s">
        <v>33</v>
      </c>
      <c r="F394" s="48"/>
      <c r="G394" s="46"/>
      <c r="H394" s="46"/>
      <c r="I394" s="47"/>
      <c r="J394" s="48"/>
      <c r="K394" s="46"/>
      <c r="L394" s="46"/>
      <c r="M394" s="47"/>
      <c r="N394" s="48"/>
      <c r="O394" s="46"/>
      <c r="P394" s="46"/>
      <c r="Q394" s="47"/>
      <c r="R394" s="39"/>
      <c r="S394" s="166">
        <f>I394</f>
        <v>0</v>
      </c>
      <c r="T394" s="167">
        <f>M394</f>
        <v>0</v>
      </c>
      <c r="U394" s="168">
        <f>Q394</f>
        <v>0</v>
      </c>
    </row>
    <row r="395" spans="1:21" x14ac:dyDescent="0.2">
      <c r="A395" s="11">
        <f t="shared" si="366"/>
        <v>0</v>
      </c>
      <c r="B395" s="11" t="str">
        <f t="shared" si="367"/>
        <v>Neurology16</v>
      </c>
      <c r="C395" s="402" t="str">
        <f t="shared" si="418"/>
        <v>Neurology</v>
      </c>
      <c r="D395" s="154">
        <v>16</v>
      </c>
      <c r="E395" s="155" t="s">
        <v>275</v>
      </c>
      <c r="F395" s="166" t="e">
        <f>VLOOKUP(CONCATENATE($A395,$C395),'[1]TTG Board spclty milstns MNTH'!$D$2:$AJ$386,F$7,FALSE)</f>
        <v>#N/A</v>
      </c>
      <c r="G395" s="167" t="e">
        <f>VLOOKUP(CONCATENATE($A395,$C395),'[1]TTG Board spclty milstns MNTH'!$D$2:$AJ$386,G$7,FALSE)</f>
        <v>#N/A</v>
      </c>
      <c r="H395" s="167" t="e">
        <f>VLOOKUP(CONCATENATE($A395,$C395),'[1]TTG Board spclty milstns MNTH'!$D$2:$AJ$386,H$7,FALSE)</f>
        <v>#N/A</v>
      </c>
      <c r="I395" s="169" t="e">
        <f>VLOOKUP(CONCATENATE($A395,$C395),'[1]TTG Board spclty milstns MNTH'!$D$2:$AJ$386,I$7,FALSE)</f>
        <v>#N/A</v>
      </c>
      <c r="J395" s="166" t="e">
        <f>VLOOKUP(CONCATENATE($A395,$C395),'[1]TTG Board spclty milstns MNTH'!$D$2:$AJ$386,J$7,FALSE)</f>
        <v>#N/A</v>
      </c>
      <c r="K395" s="167" t="e">
        <f>VLOOKUP(CONCATENATE($A395,$C395),'[1]TTG Board spclty milstns MNTH'!$D$2:$AJ$386,K$7,FALSE)</f>
        <v>#N/A</v>
      </c>
      <c r="L395" s="167" t="e">
        <f>VLOOKUP(CONCATENATE($A395,$C395),'[1]TTG Board spclty milstns MNTH'!$D$2:$AJ$386,L$7,FALSE)</f>
        <v>#N/A</v>
      </c>
      <c r="M395" s="169" t="e">
        <f>VLOOKUP(CONCATENATE($A395,$C395),'[1]TTG Board spclty milstns MNTH'!$D$2:$AJ$386,M$7,FALSE)</f>
        <v>#N/A</v>
      </c>
      <c r="N395" s="409" t="s">
        <v>16</v>
      </c>
      <c r="O395" s="410" t="s">
        <v>16</v>
      </c>
      <c r="P395" s="410" t="s">
        <v>16</v>
      </c>
      <c r="Q395" s="411" t="s">
        <v>16</v>
      </c>
      <c r="R395" s="39"/>
      <c r="S395" s="166" t="e">
        <f>I395</f>
        <v>#N/A</v>
      </c>
      <c r="T395" s="167" t="e">
        <f>M395</f>
        <v>#N/A</v>
      </c>
      <c r="U395" s="168" t="str">
        <f>Q395</f>
        <v>-</v>
      </c>
    </row>
    <row r="396" spans="1:21" ht="13.5" thickBot="1" x14ac:dyDescent="0.25">
      <c r="A396" s="11">
        <f t="shared" si="366"/>
        <v>0</v>
      </c>
      <c r="B396" s="11" t="str">
        <f t="shared" si="367"/>
        <v>Neurology17</v>
      </c>
      <c r="C396" s="402" t="str">
        <f t="shared" si="418"/>
        <v>Neurology</v>
      </c>
      <c r="D396" s="86">
        <v>17</v>
      </c>
      <c r="E396" s="44" t="s">
        <v>34</v>
      </c>
      <c r="F396" s="48"/>
      <c r="G396" s="46"/>
      <c r="H396" s="46"/>
      <c r="I396" s="47"/>
      <c r="J396" s="48"/>
      <c r="K396" s="46"/>
      <c r="L396" s="46"/>
      <c r="M396" s="47"/>
      <c r="N396" s="48"/>
      <c r="O396" s="46"/>
      <c r="P396" s="46"/>
      <c r="Q396" s="47"/>
      <c r="R396" s="39"/>
      <c r="S396" s="166">
        <f>I396</f>
        <v>0</v>
      </c>
      <c r="T396" s="167">
        <f>M396</f>
        <v>0</v>
      </c>
      <c r="U396" s="168">
        <f>Q396</f>
        <v>0</v>
      </c>
    </row>
    <row r="397" spans="1:21" ht="18.75" thickBot="1" x14ac:dyDescent="0.3">
      <c r="A397" s="11">
        <f t="shared" si="366"/>
        <v>0</v>
      </c>
      <c r="B397" s="11" t="str">
        <f t="shared" si="367"/>
        <v>NeurosurgeryNeurosurgery</v>
      </c>
      <c r="C397" s="416" t="str">
        <f>D397</f>
        <v>Neurosurgery</v>
      </c>
      <c r="D397" s="417" t="s">
        <v>69</v>
      </c>
      <c r="E397" s="80"/>
      <c r="F397" s="127"/>
      <c r="G397" s="81"/>
      <c r="H397" s="81"/>
      <c r="I397" s="81"/>
      <c r="J397" s="81"/>
      <c r="K397" s="81"/>
      <c r="L397" s="81"/>
      <c r="M397" s="81"/>
      <c r="N397" s="69"/>
      <c r="O397" s="69"/>
      <c r="P397" s="69"/>
      <c r="Q397" s="69"/>
      <c r="R397" s="69"/>
      <c r="S397" s="134"/>
      <c r="T397" s="134"/>
      <c r="U397" s="135"/>
    </row>
    <row r="398" spans="1:21" x14ac:dyDescent="0.2">
      <c r="A398" s="11">
        <f t="shared" ref="A398:A461" si="445">$E$5</f>
        <v>0</v>
      </c>
      <c r="B398" s="11" t="str">
        <f t="shared" ref="B398:B461" si="446">CONCATENATE(C398,D398)</f>
        <v>Neurosurgery1</v>
      </c>
      <c r="C398" s="402" t="str">
        <f>C397</f>
        <v>Neurosurgery</v>
      </c>
      <c r="D398" s="84">
        <v>1</v>
      </c>
      <c r="E398" s="21" t="s">
        <v>55</v>
      </c>
      <c r="F398" s="198">
        <v>0</v>
      </c>
      <c r="G398" s="20"/>
      <c r="H398" s="20"/>
      <c r="I398" s="120"/>
      <c r="J398" s="128"/>
      <c r="K398" s="13"/>
      <c r="L398" s="13"/>
      <c r="M398" s="129"/>
      <c r="N398" s="128"/>
      <c r="O398" s="13"/>
      <c r="P398" s="13"/>
      <c r="Q398" s="129"/>
      <c r="R398" s="41"/>
      <c r="S398" s="117"/>
      <c r="T398" s="65"/>
      <c r="U398" s="118"/>
    </row>
    <row r="399" spans="1:21" x14ac:dyDescent="0.2">
      <c r="A399" s="11">
        <f t="shared" si="445"/>
        <v>0</v>
      </c>
      <c r="B399" s="11" t="str">
        <f t="shared" si="446"/>
        <v>Neurosurgery2</v>
      </c>
      <c r="C399" s="402" t="str">
        <f t="shared" ref="C399:C420" si="447">C398</f>
        <v>Neurosurgery</v>
      </c>
      <c r="D399" s="84">
        <v>2</v>
      </c>
      <c r="E399" s="21" t="s">
        <v>117</v>
      </c>
      <c r="F399" s="198">
        <v>0</v>
      </c>
      <c r="G399" s="20"/>
      <c r="H399" s="20"/>
      <c r="I399" s="120"/>
      <c r="J399" s="119"/>
      <c r="K399" s="20"/>
      <c r="L399" s="20"/>
      <c r="M399" s="120"/>
      <c r="N399" s="119"/>
      <c r="O399" s="20"/>
      <c r="P399" s="20"/>
      <c r="Q399" s="120"/>
      <c r="R399" s="41"/>
      <c r="S399" s="117"/>
      <c r="T399" s="65"/>
      <c r="U399" s="118"/>
    </row>
    <row r="400" spans="1:21" x14ac:dyDescent="0.2">
      <c r="A400" s="11">
        <f t="shared" si="445"/>
        <v>0</v>
      </c>
      <c r="B400" s="11" t="str">
        <f t="shared" si="446"/>
        <v>Neurosurgery3</v>
      </c>
      <c r="C400" s="402" t="str">
        <f t="shared" si="447"/>
        <v>Neurosurgery</v>
      </c>
      <c r="D400" s="84">
        <v>3</v>
      </c>
      <c r="E400" s="21" t="s">
        <v>118</v>
      </c>
      <c r="F400" s="198">
        <v>0</v>
      </c>
      <c r="G400" s="20"/>
      <c r="H400" s="20"/>
      <c r="I400" s="120"/>
      <c r="J400" s="119"/>
      <c r="K400" s="20"/>
      <c r="L400" s="20"/>
      <c r="M400" s="120"/>
      <c r="N400" s="119"/>
      <c r="O400" s="20"/>
      <c r="P400" s="20"/>
      <c r="Q400" s="120"/>
      <c r="R400" s="41"/>
      <c r="S400" s="117"/>
      <c r="T400" s="65"/>
      <c r="U400" s="118"/>
    </row>
    <row r="401" spans="1:21" x14ac:dyDescent="0.2">
      <c r="A401" s="11">
        <f t="shared" si="445"/>
        <v>0</v>
      </c>
      <c r="B401" s="11" t="str">
        <f t="shared" si="446"/>
        <v xml:space="preserve">Neurosurgery </v>
      </c>
      <c r="C401" s="402" t="str">
        <f t="shared" si="447"/>
        <v>Neurosurgery</v>
      </c>
      <c r="D401" s="88" t="s">
        <v>100</v>
      </c>
      <c r="E401" s="34"/>
      <c r="F401" s="20"/>
      <c r="G401" s="20"/>
      <c r="H401" s="20"/>
      <c r="I401" s="120"/>
      <c r="J401" s="130"/>
      <c r="K401" s="52"/>
      <c r="L401" s="52"/>
      <c r="M401" s="131"/>
      <c r="N401" s="130"/>
      <c r="O401" s="52"/>
      <c r="P401" s="52"/>
      <c r="Q401" s="131"/>
      <c r="R401" s="41"/>
      <c r="S401" s="117"/>
      <c r="T401" s="65"/>
      <c r="U401" s="118"/>
    </row>
    <row r="402" spans="1:21" x14ac:dyDescent="0.2">
      <c r="A402" s="11">
        <f t="shared" si="445"/>
        <v>0</v>
      </c>
      <c r="B402" s="11" t="str">
        <f t="shared" si="446"/>
        <v xml:space="preserve">Neurosurgery </v>
      </c>
      <c r="C402" s="402" t="str">
        <f t="shared" si="447"/>
        <v>Neurosurgery</v>
      </c>
      <c r="D402" s="84" t="s">
        <v>100</v>
      </c>
      <c r="E402" s="21" t="s">
        <v>36</v>
      </c>
      <c r="F402" s="23"/>
      <c r="G402" s="24"/>
      <c r="H402" s="24"/>
      <c r="I402" s="25"/>
      <c r="J402" s="23"/>
      <c r="K402" s="24"/>
      <c r="L402" s="24"/>
      <c r="M402" s="25"/>
      <c r="N402" s="23"/>
      <c r="O402" s="24"/>
      <c r="P402" s="24"/>
      <c r="Q402" s="25"/>
      <c r="R402" s="41"/>
      <c r="S402" s="71"/>
      <c r="T402" s="72"/>
      <c r="U402" s="100"/>
    </row>
    <row r="403" spans="1:21" x14ac:dyDescent="0.2">
      <c r="A403" s="11">
        <f t="shared" si="445"/>
        <v>0</v>
      </c>
      <c r="B403" s="11" t="str">
        <f t="shared" si="446"/>
        <v>Neurosurgery4</v>
      </c>
      <c r="C403" s="402" t="str">
        <f t="shared" si="447"/>
        <v>Neurosurgery</v>
      </c>
      <c r="D403" s="86">
        <v>4</v>
      </c>
      <c r="E403" s="44" t="s">
        <v>15</v>
      </c>
      <c r="F403" s="27"/>
      <c r="G403" s="28"/>
      <c r="H403" s="28"/>
      <c r="I403" s="29"/>
      <c r="J403" s="27"/>
      <c r="K403" s="28"/>
      <c r="L403" s="28"/>
      <c r="M403" s="29"/>
      <c r="N403" s="27"/>
      <c r="O403" s="28"/>
      <c r="P403" s="28"/>
      <c r="Q403" s="29"/>
      <c r="R403" s="41"/>
      <c r="S403" s="181">
        <f>SUM(F403:I403)</f>
        <v>0</v>
      </c>
      <c r="T403" s="182">
        <f>SUM(J403:M403)</f>
        <v>0</v>
      </c>
      <c r="U403" s="183">
        <f>SUM(N403:Q403)</f>
        <v>0</v>
      </c>
    </row>
    <row r="404" spans="1:21" x14ac:dyDescent="0.2">
      <c r="A404" s="11">
        <f t="shared" si="445"/>
        <v>0</v>
      </c>
      <c r="B404" s="11" t="str">
        <f t="shared" si="446"/>
        <v>Neurosurgery5</v>
      </c>
      <c r="C404" s="402" t="str">
        <f t="shared" si="447"/>
        <v>Neurosurgery</v>
      </c>
      <c r="D404" s="154">
        <v>5</v>
      </c>
      <c r="E404" s="161" t="s">
        <v>31</v>
      </c>
      <c r="F404" s="163">
        <f>VLOOKUP(CONCATENATE($C404,$F$8),'1. Performance Plan OP'!$B$13:$U$672,F$9,FALSE)</f>
        <v>0</v>
      </c>
      <c r="G404" s="157">
        <f>VLOOKUP(CONCATENATE($C404,$F$8),'1. Performance Plan OP'!$B$13:$U$672,G$9,FALSE)</f>
        <v>0</v>
      </c>
      <c r="H404" s="157">
        <f>VLOOKUP(CONCATENATE($C404,$F$8),'1. Performance Plan OP'!$B$13:$U$672,H$9,FALSE)</f>
        <v>0</v>
      </c>
      <c r="I404" s="158">
        <f>VLOOKUP(CONCATENATE($C404,$F$8),'1. Performance Plan OP'!$B$13:$U$672,I$9,FALSE)</f>
        <v>0</v>
      </c>
      <c r="J404" s="156">
        <f>VLOOKUP(CONCATENATE($C404,$F$8),'1. Performance Plan OP'!$B$13:$U$672,J$9,FALSE)</f>
        <v>0</v>
      </c>
      <c r="K404" s="157">
        <f>VLOOKUP(CONCATENATE($C404,$F$8),'1. Performance Plan OP'!$B$13:$U$672,K$9,FALSE)</f>
        <v>0</v>
      </c>
      <c r="L404" s="157">
        <f>VLOOKUP(CONCATENATE($C404,$F$8),'1. Performance Plan OP'!$B$13:$U$672,L$9,FALSE)</f>
        <v>0</v>
      </c>
      <c r="M404" s="158">
        <f>VLOOKUP(CONCATENATE($C404,$F$8),'1. Performance Plan OP'!$B$13:$U$672,M$9,FALSE)</f>
        <v>0</v>
      </c>
      <c r="N404" s="156">
        <f>VLOOKUP(CONCATENATE($C404,$F$8),'1. Performance Plan OP'!$B$13:$U$672,N$9,FALSE)</f>
        <v>0</v>
      </c>
      <c r="O404" s="157">
        <f>VLOOKUP(CONCATENATE($C404,$F$8),'1. Performance Plan OP'!$B$13:$U$672,O$9,FALSE)</f>
        <v>0</v>
      </c>
      <c r="P404" s="157">
        <f>VLOOKUP(CONCATENATE($C404,$F$8),'1. Performance Plan OP'!$B$13:$U$672,P$9,FALSE)</f>
        <v>0</v>
      </c>
      <c r="Q404" s="158">
        <f>VLOOKUP(CONCATENATE($C404,$F$8),'1. Performance Plan OP'!$B$13:$U$672,Q$9,FALSE)</f>
        <v>0</v>
      </c>
      <c r="R404" s="79"/>
      <c r="S404" s="156">
        <f>SUM(F404:I404)</f>
        <v>0</v>
      </c>
      <c r="T404" s="157">
        <f>SUM(J404:M404)</f>
        <v>0</v>
      </c>
      <c r="U404" s="160">
        <f>SUM(N404:Q404)</f>
        <v>0</v>
      </c>
    </row>
    <row r="405" spans="1:21" x14ac:dyDescent="0.2">
      <c r="A405" s="11">
        <f t="shared" si="445"/>
        <v>0</v>
      </c>
      <c r="B405" s="11" t="str">
        <f t="shared" si="446"/>
        <v>Neurosurgery6</v>
      </c>
      <c r="C405" s="402" t="str">
        <f t="shared" si="447"/>
        <v>Neurosurgery</v>
      </c>
      <c r="D405" s="87">
        <v>6</v>
      </c>
      <c r="E405" s="45" t="s">
        <v>14</v>
      </c>
      <c r="F405" s="31"/>
      <c r="G405" s="32"/>
      <c r="H405" s="32"/>
      <c r="I405" s="33"/>
      <c r="J405" s="31"/>
      <c r="K405" s="32"/>
      <c r="L405" s="32"/>
      <c r="M405" s="33"/>
      <c r="N405" s="31"/>
      <c r="O405" s="32"/>
      <c r="P405" s="32"/>
      <c r="Q405" s="33"/>
      <c r="R405" s="41"/>
      <c r="S405" s="162">
        <f t="shared" ref="S405:S406" si="448">SUM(F405:I405)</f>
        <v>0</v>
      </c>
      <c r="T405" s="163">
        <f t="shared" ref="T405:T406" si="449">SUM(J405:M405)</f>
        <v>0</v>
      </c>
      <c r="U405" s="165">
        <f t="shared" ref="U405:U406" si="450">SUM(N405:Q405)</f>
        <v>0</v>
      </c>
    </row>
    <row r="406" spans="1:21" x14ac:dyDescent="0.2">
      <c r="A406" s="11">
        <f t="shared" si="445"/>
        <v>0</v>
      </c>
      <c r="B406" s="11" t="str">
        <f t="shared" si="446"/>
        <v>Neurosurgery7</v>
      </c>
      <c r="C406" s="402" t="str">
        <f t="shared" si="447"/>
        <v>Neurosurgery</v>
      </c>
      <c r="D406" s="84">
        <v>7</v>
      </c>
      <c r="E406" s="21" t="s">
        <v>18</v>
      </c>
      <c r="F406" s="62">
        <f>SUM(F403:F404)-F405</f>
        <v>0</v>
      </c>
      <c r="G406" s="63">
        <f t="shared" ref="G406" si="451">SUM(G403:G404)-G405</f>
        <v>0</v>
      </c>
      <c r="H406" s="63">
        <f t="shared" ref="H406" si="452">SUM(H403:H404)-H405</f>
        <v>0</v>
      </c>
      <c r="I406" s="64">
        <f t="shared" ref="I406" si="453">SUM(I403:I404)-I405</f>
        <v>0</v>
      </c>
      <c r="J406" s="62">
        <f t="shared" ref="J406" si="454">SUM(J403:J404)-J405</f>
        <v>0</v>
      </c>
      <c r="K406" s="63">
        <f t="shared" ref="K406" si="455">SUM(K403:K404)-K405</f>
        <v>0</v>
      </c>
      <c r="L406" s="63">
        <f t="shared" ref="L406" si="456">SUM(L403:L404)-L405</f>
        <v>0</v>
      </c>
      <c r="M406" s="64">
        <f t="shared" ref="M406" si="457">SUM(M403:M404)-M405</f>
        <v>0</v>
      </c>
      <c r="N406" s="62">
        <f t="shared" ref="N406" si="458">SUM(N403:N404)-N405</f>
        <v>0</v>
      </c>
      <c r="O406" s="63">
        <f t="shared" ref="O406" si="459">SUM(O403:O404)-O405</f>
        <v>0</v>
      </c>
      <c r="P406" s="63">
        <f t="shared" ref="P406" si="460">SUM(P403:P404)-P405</f>
        <v>0</v>
      </c>
      <c r="Q406" s="64">
        <f t="shared" ref="Q406" si="461">SUM(Q403:Q404)-Q405</f>
        <v>0</v>
      </c>
      <c r="R406" s="79"/>
      <c r="S406" s="62">
        <f t="shared" si="448"/>
        <v>0</v>
      </c>
      <c r="T406" s="63">
        <f t="shared" si="449"/>
        <v>0</v>
      </c>
      <c r="U406" s="103">
        <f t="shared" si="450"/>
        <v>0</v>
      </c>
    </row>
    <row r="407" spans="1:21" x14ac:dyDescent="0.2">
      <c r="A407" s="11">
        <f t="shared" si="445"/>
        <v>0</v>
      </c>
      <c r="B407" s="11" t="str">
        <f t="shared" si="446"/>
        <v xml:space="preserve">Neurosurgery </v>
      </c>
      <c r="C407" s="402" t="str">
        <f t="shared" si="447"/>
        <v>Neurosurgery</v>
      </c>
      <c r="D407" s="88" t="s">
        <v>100</v>
      </c>
      <c r="E407" s="34"/>
      <c r="F407" s="35"/>
      <c r="G407" s="36"/>
      <c r="H407" s="36"/>
      <c r="I407" s="37"/>
      <c r="J407" s="38"/>
      <c r="K407" s="39"/>
      <c r="L407" s="39"/>
      <c r="M407" s="40"/>
      <c r="N407" s="38"/>
      <c r="O407" s="39"/>
      <c r="P407" s="39"/>
      <c r="Q407" s="40"/>
      <c r="R407" s="41"/>
      <c r="S407" s="77"/>
      <c r="T407" s="56"/>
      <c r="U407" s="104"/>
    </row>
    <row r="408" spans="1:21" x14ac:dyDescent="0.2">
      <c r="A408" s="11">
        <f t="shared" si="445"/>
        <v>0</v>
      </c>
      <c r="B408" s="11" t="str">
        <f t="shared" si="446"/>
        <v xml:space="preserve">Neurosurgery </v>
      </c>
      <c r="C408" s="402" t="str">
        <f t="shared" si="447"/>
        <v>Neurosurgery</v>
      </c>
      <c r="D408" s="84" t="s">
        <v>100</v>
      </c>
      <c r="E408" s="21" t="s">
        <v>32</v>
      </c>
      <c r="F408" s="23"/>
      <c r="G408" s="24"/>
      <c r="H408" s="24"/>
      <c r="I408" s="25"/>
      <c r="J408" s="23"/>
      <c r="K408" s="24"/>
      <c r="L408" s="24"/>
      <c r="M408" s="25"/>
      <c r="N408" s="23"/>
      <c r="O408" s="24"/>
      <c r="P408" s="24"/>
      <c r="Q408" s="25"/>
      <c r="R408" s="41"/>
      <c r="S408" s="71"/>
      <c r="T408" s="72"/>
      <c r="U408" s="100"/>
    </row>
    <row r="409" spans="1:21" x14ac:dyDescent="0.2">
      <c r="A409" s="11">
        <f t="shared" si="445"/>
        <v>0</v>
      </c>
      <c r="B409" s="11" t="str">
        <f t="shared" si="446"/>
        <v>Neurosurgery8</v>
      </c>
      <c r="C409" s="402" t="str">
        <f t="shared" si="447"/>
        <v>Neurosurgery</v>
      </c>
      <c r="D409" s="86">
        <v>8</v>
      </c>
      <c r="E409" s="44" t="s">
        <v>49</v>
      </c>
      <c r="F409" s="27"/>
      <c r="G409" s="28"/>
      <c r="H409" s="28"/>
      <c r="I409" s="29"/>
      <c r="J409" s="27"/>
      <c r="K409" s="28"/>
      <c r="L409" s="28"/>
      <c r="M409" s="29"/>
      <c r="N409" s="27"/>
      <c r="O409" s="28"/>
      <c r="P409" s="28"/>
      <c r="Q409" s="29"/>
      <c r="R409" s="39"/>
      <c r="S409" s="156">
        <f>SUM(F409:I409)</f>
        <v>0</v>
      </c>
      <c r="T409" s="157">
        <f>SUM(J409:M409)</f>
        <v>0</v>
      </c>
      <c r="U409" s="160">
        <f>SUM(N409:Q409)</f>
        <v>0</v>
      </c>
    </row>
    <row r="410" spans="1:21" x14ac:dyDescent="0.2">
      <c r="A410" s="11">
        <f t="shared" si="445"/>
        <v>0</v>
      </c>
      <c r="B410" s="11" t="str">
        <f t="shared" si="446"/>
        <v>Neurosurgery9</v>
      </c>
      <c r="C410" s="402" t="str">
        <f t="shared" si="447"/>
        <v>Neurosurgery</v>
      </c>
      <c r="D410" s="86">
        <v>9</v>
      </c>
      <c r="E410" s="45" t="s">
        <v>56</v>
      </c>
      <c r="F410" s="31"/>
      <c r="G410" s="32"/>
      <c r="H410" s="32"/>
      <c r="I410" s="33"/>
      <c r="J410" s="31"/>
      <c r="K410" s="32"/>
      <c r="L410" s="32"/>
      <c r="M410" s="33"/>
      <c r="N410" s="31"/>
      <c r="O410" s="32"/>
      <c r="P410" s="32"/>
      <c r="Q410" s="33"/>
      <c r="R410" s="39"/>
      <c r="S410" s="162">
        <f t="shared" ref="S410:S411" si="462">SUM(F410:I410)</f>
        <v>0</v>
      </c>
      <c r="T410" s="163">
        <f t="shared" ref="T410:T411" si="463">SUM(J410:M410)</f>
        <v>0</v>
      </c>
      <c r="U410" s="165">
        <f t="shared" ref="U410:U411" si="464">SUM(N410:Q410)</f>
        <v>0</v>
      </c>
    </row>
    <row r="411" spans="1:21" x14ac:dyDescent="0.2">
      <c r="A411" s="11">
        <f t="shared" si="445"/>
        <v>0</v>
      </c>
      <c r="B411" s="11" t="str">
        <f t="shared" si="446"/>
        <v>Neurosurgery10</v>
      </c>
      <c r="C411" s="402" t="str">
        <f t="shared" si="447"/>
        <v>Neurosurgery</v>
      </c>
      <c r="D411" s="84">
        <v>10</v>
      </c>
      <c r="E411" s="21" t="s">
        <v>35</v>
      </c>
      <c r="F411" s="62">
        <f t="shared" ref="F411:Q411" si="465">SUM(F409:F410)</f>
        <v>0</v>
      </c>
      <c r="G411" s="63">
        <f t="shared" si="465"/>
        <v>0</v>
      </c>
      <c r="H411" s="63">
        <f t="shared" si="465"/>
        <v>0</v>
      </c>
      <c r="I411" s="64">
        <f t="shared" si="465"/>
        <v>0</v>
      </c>
      <c r="J411" s="62">
        <f t="shared" si="465"/>
        <v>0</v>
      </c>
      <c r="K411" s="63">
        <f t="shared" si="465"/>
        <v>0</v>
      </c>
      <c r="L411" s="63">
        <f t="shared" si="465"/>
        <v>0</v>
      </c>
      <c r="M411" s="64">
        <f t="shared" si="465"/>
        <v>0</v>
      </c>
      <c r="N411" s="62">
        <f t="shared" si="465"/>
        <v>0</v>
      </c>
      <c r="O411" s="63">
        <f t="shared" si="465"/>
        <v>0</v>
      </c>
      <c r="P411" s="63">
        <f t="shared" si="465"/>
        <v>0</v>
      </c>
      <c r="Q411" s="64">
        <f t="shared" si="465"/>
        <v>0</v>
      </c>
      <c r="R411" s="79"/>
      <c r="S411" s="62">
        <f t="shared" si="462"/>
        <v>0</v>
      </c>
      <c r="T411" s="63">
        <f t="shared" si="463"/>
        <v>0</v>
      </c>
      <c r="U411" s="103">
        <f t="shared" si="464"/>
        <v>0</v>
      </c>
    </row>
    <row r="412" spans="1:21" x14ac:dyDescent="0.2">
      <c r="A412" s="11">
        <f t="shared" si="445"/>
        <v>0</v>
      </c>
      <c r="B412" s="11" t="str">
        <f t="shared" si="446"/>
        <v xml:space="preserve">Neurosurgery </v>
      </c>
      <c r="C412" s="402" t="str">
        <f t="shared" si="447"/>
        <v>Neurosurgery</v>
      </c>
      <c r="D412" s="89" t="s">
        <v>100</v>
      </c>
      <c r="E412" s="43"/>
      <c r="F412" s="38"/>
      <c r="G412" s="39"/>
      <c r="H412" s="39"/>
      <c r="I412" s="40"/>
      <c r="J412" s="38"/>
      <c r="K412" s="39"/>
      <c r="L412" s="39"/>
      <c r="M412" s="40"/>
      <c r="N412" s="38"/>
      <c r="O412" s="39"/>
      <c r="P412" s="39"/>
      <c r="Q412" s="40"/>
      <c r="R412" s="39"/>
      <c r="S412" s="77"/>
      <c r="T412" s="56"/>
      <c r="U412" s="104"/>
    </row>
    <row r="413" spans="1:21" x14ac:dyDescent="0.2">
      <c r="A413" s="11">
        <f t="shared" si="445"/>
        <v>0</v>
      </c>
      <c r="B413" s="11" t="str">
        <f t="shared" si="446"/>
        <v xml:space="preserve">Neurosurgery </v>
      </c>
      <c r="C413" s="402" t="str">
        <f t="shared" si="447"/>
        <v>Neurosurgery</v>
      </c>
      <c r="D413" s="84" t="s">
        <v>100</v>
      </c>
      <c r="E413" s="21" t="s">
        <v>27</v>
      </c>
      <c r="F413" s="23"/>
      <c r="G413" s="24"/>
      <c r="H413" s="24"/>
      <c r="I413" s="25"/>
      <c r="J413" s="23"/>
      <c r="K413" s="24"/>
      <c r="L413" s="24"/>
      <c r="M413" s="25"/>
      <c r="N413" s="23"/>
      <c r="O413" s="24"/>
      <c r="P413" s="24"/>
      <c r="Q413" s="25"/>
      <c r="R413" s="39"/>
      <c r="S413" s="71"/>
      <c r="T413" s="72"/>
      <c r="U413" s="100"/>
    </row>
    <row r="414" spans="1:21" x14ac:dyDescent="0.2">
      <c r="A414" s="11">
        <f t="shared" si="445"/>
        <v>0</v>
      </c>
      <c r="B414" s="11" t="str">
        <f t="shared" si="446"/>
        <v>Neurosurgery11</v>
      </c>
      <c r="C414" s="402" t="str">
        <f t="shared" si="447"/>
        <v>Neurosurgery</v>
      </c>
      <c r="D414" s="154">
        <v>11</v>
      </c>
      <c r="E414" s="155" t="s">
        <v>133</v>
      </c>
      <c r="F414" s="156">
        <f>F406-F409</f>
        <v>0</v>
      </c>
      <c r="G414" s="157">
        <f t="shared" ref="G414:Q414" si="466">G406-G409</f>
        <v>0</v>
      </c>
      <c r="H414" s="157">
        <f t="shared" si="466"/>
        <v>0</v>
      </c>
      <c r="I414" s="158">
        <f t="shared" si="466"/>
        <v>0</v>
      </c>
      <c r="J414" s="156">
        <f t="shared" si="466"/>
        <v>0</v>
      </c>
      <c r="K414" s="157">
        <f t="shared" si="466"/>
        <v>0</v>
      </c>
      <c r="L414" s="157">
        <f t="shared" si="466"/>
        <v>0</v>
      </c>
      <c r="M414" s="158">
        <f t="shared" si="466"/>
        <v>0</v>
      </c>
      <c r="N414" s="156">
        <f t="shared" si="466"/>
        <v>0</v>
      </c>
      <c r="O414" s="157">
        <f t="shared" si="466"/>
        <v>0</v>
      </c>
      <c r="P414" s="157">
        <f t="shared" si="466"/>
        <v>0</v>
      </c>
      <c r="Q414" s="158">
        <f t="shared" si="466"/>
        <v>0</v>
      </c>
      <c r="R414" s="56"/>
      <c r="S414" s="158">
        <f t="shared" ref="S414:U414" si="467">S406-S409</f>
        <v>0</v>
      </c>
      <c r="T414" s="157">
        <f t="shared" si="467"/>
        <v>0</v>
      </c>
      <c r="U414" s="160">
        <f t="shared" si="467"/>
        <v>0</v>
      </c>
    </row>
    <row r="415" spans="1:21" x14ac:dyDescent="0.2">
      <c r="A415" s="11">
        <f t="shared" si="445"/>
        <v>0</v>
      </c>
      <c r="B415" s="11" t="str">
        <f t="shared" si="446"/>
        <v>Neurosurgery12</v>
      </c>
      <c r="C415" s="402" t="str">
        <f t="shared" si="447"/>
        <v>Neurosurgery</v>
      </c>
      <c r="D415" s="154">
        <v>12</v>
      </c>
      <c r="E415" s="155" t="s">
        <v>134</v>
      </c>
      <c r="F415" s="162">
        <f t="shared" ref="F415:U415" si="468">F406-F411</f>
        <v>0</v>
      </c>
      <c r="G415" s="163">
        <f t="shared" si="468"/>
        <v>0</v>
      </c>
      <c r="H415" s="163">
        <f t="shared" si="468"/>
        <v>0</v>
      </c>
      <c r="I415" s="164">
        <f t="shared" si="468"/>
        <v>0</v>
      </c>
      <c r="J415" s="162">
        <f t="shared" si="468"/>
        <v>0</v>
      </c>
      <c r="K415" s="163">
        <f t="shared" si="468"/>
        <v>0</v>
      </c>
      <c r="L415" s="163">
        <f t="shared" si="468"/>
        <v>0</v>
      </c>
      <c r="M415" s="164">
        <f t="shared" si="468"/>
        <v>0</v>
      </c>
      <c r="N415" s="162">
        <f t="shared" si="468"/>
        <v>0</v>
      </c>
      <c r="O415" s="163">
        <f t="shared" si="468"/>
        <v>0</v>
      </c>
      <c r="P415" s="163">
        <f t="shared" si="468"/>
        <v>0</v>
      </c>
      <c r="Q415" s="164">
        <f t="shared" si="468"/>
        <v>0</v>
      </c>
      <c r="R415" s="56">
        <f t="shared" si="468"/>
        <v>0</v>
      </c>
      <c r="S415" s="162">
        <f t="shared" si="468"/>
        <v>0</v>
      </c>
      <c r="T415" s="163">
        <f t="shared" si="468"/>
        <v>0</v>
      </c>
      <c r="U415" s="165">
        <f t="shared" si="468"/>
        <v>0</v>
      </c>
    </row>
    <row r="416" spans="1:21" x14ac:dyDescent="0.2">
      <c r="A416" s="11">
        <f t="shared" si="445"/>
        <v>0</v>
      </c>
      <c r="B416" s="11" t="str">
        <f t="shared" si="446"/>
        <v>Neurosurgery13</v>
      </c>
      <c r="C416" s="402" t="str">
        <f t="shared" si="447"/>
        <v>Neurosurgery</v>
      </c>
      <c r="D416" s="154">
        <v>13</v>
      </c>
      <c r="E416" s="161" t="s">
        <v>30</v>
      </c>
      <c r="F416" s="173">
        <f>F400+F415</f>
        <v>0</v>
      </c>
      <c r="G416" s="167">
        <f>F416+G415</f>
        <v>0</v>
      </c>
      <c r="H416" s="167">
        <f t="shared" ref="H416:Q416" si="469">G416+H415</f>
        <v>0</v>
      </c>
      <c r="I416" s="169">
        <f t="shared" si="469"/>
        <v>0</v>
      </c>
      <c r="J416" s="166">
        <f t="shared" si="469"/>
        <v>0</v>
      </c>
      <c r="K416" s="167">
        <f t="shared" si="469"/>
        <v>0</v>
      </c>
      <c r="L416" s="167">
        <f t="shared" si="469"/>
        <v>0</v>
      </c>
      <c r="M416" s="169">
        <f t="shared" si="469"/>
        <v>0</v>
      </c>
      <c r="N416" s="166">
        <f t="shared" si="469"/>
        <v>0</v>
      </c>
      <c r="O416" s="167">
        <f t="shared" si="469"/>
        <v>0</v>
      </c>
      <c r="P416" s="167">
        <f t="shared" si="469"/>
        <v>0</v>
      </c>
      <c r="Q416" s="169">
        <f t="shared" si="469"/>
        <v>0</v>
      </c>
      <c r="R416" s="56"/>
      <c r="S416" s="166">
        <f>I416</f>
        <v>0</v>
      </c>
      <c r="T416" s="167">
        <f>M416</f>
        <v>0</v>
      </c>
      <c r="U416" s="168">
        <f>Q416</f>
        <v>0</v>
      </c>
    </row>
    <row r="417" spans="1:21" x14ac:dyDescent="0.2">
      <c r="A417" s="11">
        <f t="shared" si="445"/>
        <v>0</v>
      </c>
      <c r="B417" s="11" t="str">
        <f t="shared" si="446"/>
        <v>Neurosurgery14</v>
      </c>
      <c r="C417" s="402" t="str">
        <f t="shared" si="447"/>
        <v>Neurosurgery</v>
      </c>
      <c r="D417" s="154">
        <v>14</v>
      </c>
      <c r="E417" s="155" t="s">
        <v>28</v>
      </c>
      <c r="F417" s="166" t="e">
        <f>F416/(F411/13)</f>
        <v>#DIV/0!</v>
      </c>
      <c r="G417" s="167" t="e">
        <f t="shared" ref="G417:Q417" si="470">G416/(G411/13)</f>
        <v>#DIV/0!</v>
      </c>
      <c r="H417" s="167" t="e">
        <f t="shared" si="470"/>
        <v>#DIV/0!</v>
      </c>
      <c r="I417" s="169" t="e">
        <f t="shared" si="470"/>
        <v>#DIV/0!</v>
      </c>
      <c r="J417" s="166" t="e">
        <f t="shared" si="470"/>
        <v>#DIV/0!</v>
      </c>
      <c r="K417" s="167" t="e">
        <f t="shared" si="470"/>
        <v>#DIV/0!</v>
      </c>
      <c r="L417" s="167" t="e">
        <f t="shared" si="470"/>
        <v>#DIV/0!</v>
      </c>
      <c r="M417" s="169" t="e">
        <f t="shared" si="470"/>
        <v>#DIV/0!</v>
      </c>
      <c r="N417" s="166" t="e">
        <f t="shared" si="470"/>
        <v>#DIV/0!</v>
      </c>
      <c r="O417" s="167" t="e">
        <f t="shared" si="470"/>
        <v>#DIV/0!</v>
      </c>
      <c r="P417" s="167" t="e">
        <f t="shared" si="470"/>
        <v>#DIV/0!</v>
      </c>
      <c r="Q417" s="169" t="e">
        <f t="shared" si="470"/>
        <v>#DIV/0!</v>
      </c>
      <c r="R417" s="56"/>
      <c r="S417" s="166" t="e">
        <f t="shared" ref="S417" si="471">I417</f>
        <v>#DIV/0!</v>
      </c>
      <c r="T417" s="167" t="e">
        <f t="shared" ref="T417" si="472">M417</f>
        <v>#DIV/0!</v>
      </c>
      <c r="U417" s="168" t="e">
        <f t="shared" ref="U417" si="473">Q417</f>
        <v>#DIV/0!</v>
      </c>
    </row>
    <row r="418" spans="1:21" x14ac:dyDescent="0.2">
      <c r="A418" s="11">
        <f t="shared" si="445"/>
        <v>0</v>
      </c>
      <c r="B418" s="11" t="str">
        <f t="shared" si="446"/>
        <v>Neurosurgery15</v>
      </c>
      <c r="C418" s="402" t="str">
        <f t="shared" si="447"/>
        <v>Neurosurgery</v>
      </c>
      <c r="D418" s="86">
        <v>15</v>
      </c>
      <c r="E418" s="45" t="s">
        <v>33</v>
      </c>
      <c r="F418" s="48"/>
      <c r="G418" s="46"/>
      <c r="H418" s="46"/>
      <c r="I418" s="47"/>
      <c r="J418" s="48"/>
      <c r="K418" s="46"/>
      <c r="L418" s="46"/>
      <c r="M418" s="47"/>
      <c r="N418" s="48"/>
      <c r="O418" s="46"/>
      <c r="P418" s="46"/>
      <c r="Q418" s="47"/>
      <c r="R418" s="39"/>
      <c r="S418" s="166">
        <f>I418</f>
        <v>0</v>
      </c>
      <c r="T418" s="167">
        <f>M418</f>
        <v>0</v>
      </c>
      <c r="U418" s="168">
        <f>Q418</f>
        <v>0</v>
      </c>
    </row>
    <row r="419" spans="1:21" x14ac:dyDescent="0.2">
      <c r="A419" s="11">
        <f t="shared" si="445"/>
        <v>0</v>
      </c>
      <c r="B419" s="11" t="str">
        <f t="shared" si="446"/>
        <v>Neurosurgery16</v>
      </c>
      <c r="C419" s="402" t="str">
        <f t="shared" si="447"/>
        <v>Neurosurgery</v>
      </c>
      <c r="D419" s="154">
        <v>16</v>
      </c>
      <c r="E419" s="155" t="s">
        <v>275</v>
      </c>
      <c r="F419" s="166" t="e">
        <f>VLOOKUP(CONCATENATE($A419,$C419),'[1]TTG Board spclty milstns MNTH'!$D$2:$AJ$386,F$7,FALSE)</f>
        <v>#N/A</v>
      </c>
      <c r="G419" s="167" t="e">
        <f>VLOOKUP(CONCATENATE($A419,$C419),'[1]TTG Board spclty milstns MNTH'!$D$2:$AJ$386,G$7,FALSE)</f>
        <v>#N/A</v>
      </c>
      <c r="H419" s="167" t="e">
        <f>VLOOKUP(CONCATENATE($A419,$C419),'[1]TTG Board spclty milstns MNTH'!$D$2:$AJ$386,H$7,FALSE)</f>
        <v>#N/A</v>
      </c>
      <c r="I419" s="169" t="e">
        <f>VLOOKUP(CONCATENATE($A419,$C419),'[1]TTG Board spclty milstns MNTH'!$D$2:$AJ$386,I$7,FALSE)</f>
        <v>#N/A</v>
      </c>
      <c r="J419" s="166" t="e">
        <f>VLOOKUP(CONCATENATE($A419,$C419),'[1]TTG Board spclty milstns MNTH'!$D$2:$AJ$386,J$7,FALSE)</f>
        <v>#N/A</v>
      </c>
      <c r="K419" s="167" t="e">
        <f>VLOOKUP(CONCATENATE($A419,$C419),'[1]TTG Board spclty milstns MNTH'!$D$2:$AJ$386,K$7,FALSE)</f>
        <v>#N/A</v>
      </c>
      <c r="L419" s="167" t="e">
        <f>VLOOKUP(CONCATENATE($A419,$C419),'[1]TTG Board spclty milstns MNTH'!$D$2:$AJ$386,L$7,FALSE)</f>
        <v>#N/A</v>
      </c>
      <c r="M419" s="169" t="e">
        <f>VLOOKUP(CONCATENATE($A419,$C419),'[1]TTG Board spclty milstns MNTH'!$D$2:$AJ$386,M$7,FALSE)</f>
        <v>#N/A</v>
      </c>
      <c r="N419" s="409" t="s">
        <v>16</v>
      </c>
      <c r="O419" s="410" t="s">
        <v>16</v>
      </c>
      <c r="P419" s="410" t="s">
        <v>16</v>
      </c>
      <c r="Q419" s="411" t="s">
        <v>16</v>
      </c>
      <c r="R419" s="39"/>
      <c r="S419" s="166" t="e">
        <f>I419</f>
        <v>#N/A</v>
      </c>
      <c r="T419" s="167" t="e">
        <f>M419</f>
        <v>#N/A</v>
      </c>
      <c r="U419" s="168" t="str">
        <f>Q419</f>
        <v>-</v>
      </c>
    </row>
    <row r="420" spans="1:21" ht="13.5" thickBot="1" x14ac:dyDescent="0.25">
      <c r="A420" s="11">
        <f t="shared" si="445"/>
        <v>0</v>
      </c>
      <c r="B420" s="11" t="str">
        <f t="shared" si="446"/>
        <v>Neurosurgery17</v>
      </c>
      <c r="C420" s="402" t="str">
        <f t="shared" si="447"/>
        <v>Neurosurgery</v>
      </c>
      <c r="D420" s="86">
        <v>17</v>
      </c>
      <c r="E420" s="44" t="s">
        <v>34</v>
      </c>
      <c r="F420" s="48"/>
      <c r="G420" s="46"/>
      <c r="H420" s="46"/>
      <c r="I420" s="47"/>
      <c r="J420" s="48"/>
      <c r="K420" s="46"/>
      <c r="L420" s="46"/>
      <c r="M420" s="47"/>
      <c r="N420" s="48"/>
      <c r="O420" s="46"/>
      <c r="P420" s="46"/>
      <c r="Q420" s="47"/>
      <c r="R420" s="39"/>
      <c r="S420" s="166">
        <f>I420</f>
        <v>0</v>
      </c>
      <c r="T420" s="167">
        <f>M420</f>
        <v>0</v>
      </c>
      <c r="U420" s="168">
        <f>Q420</f>
        <v>0</v>
      </c>
    </row>
    <row r="421" spans="1:21" ht="18.75" thickBot="1" x14ac:dyDescent="0.3">
      <c r="A421" s="11">
        <f t="shared" si="445"/>
        <v>0</v>
      </c>
      <c r="B421" s="11" t="str">
        <f t="shared" si="446"/>
        <v>Oral SurgeryOral Surgery</v>
      </c>
      <c r="C421" s="416" t="str">
        <f>D421</f>
        <v>Oral Surgery</v>
      </c>
      <c r="D421" s="417" t="s">
        <v>72</v>
      </c>
      <c r="E421" s="80"/>
      <c r="F421" s="127"/>
      <c r="G421" s="81"/>
      <c r="H421" s="81"/>
      <c r="I421" s="81"/>
      <c r="J421" s="81"/>
      <c r="K421" s="81"/>
      <c r="L421" s="81"/>
      <c r="M421" s="81"/>
      <c r="N421" s="69"/>
      <c r="O421" s="69"/>
      <c r="P421" s="69"/>
      <c r="Q421" s="69"/>
      <c r="R421" s="69"/>
      <c r="S421" s="134"/>
      <c r="T421" s="134"/>
      <c r="U421" s="135"/>
    </row>
    <row r="422" spans="1:21" x14ac:dyDescent="0.2">
      <c r="A422" s="11">
        <f t="shared" si="445"/>
        <v>0</v>
      </c>
      <c r="B422" s="11" t="str">
        <f t="shared" si="446"/>
        <v>Oral Surgery1</v>
      </c>
      <c r="C422" s="402" t="str">
        <f>C421</f>
        <v>Oral Surgery</v>
      </c>
      <c r="D422" s="84">
        <v>1</v>
      </c>
      <c r="E422" s="21" t="s">
        <v>55</v>
      </c>
      <c r="F422" s="198">
        <v>0</v>
      </c>
      <c r="G422" s="20"/>
      <c r="H422" s="20"/>
      <c r="I422" s="120"/>
      <c r="J422" s="128"/>
      <c r="K422" s="13"/>
      <c r="L422" s="13"/>
      <c r="M422" s="129"/>
      <c r="N422" s="128"/>
      <c r="O422" s="13"/>
      <c r="P422" s="13"/>
      <c r="Q422" s="129"/>
      <c r="R422" s="41"/>
      <c r="S422" s="117"/>
      <c r="T422" s="65"/>
      <c r="U422" s="118"/>
    </row>
    <row r="423" spans="1:21" x14ac:dyDescent="0.2">
      <c r="A423" s="11">
        <f t="shared" si="445"/>
        <v>0</v>
      </c>
      <c r="B423" s="11" t="str">
        <f t="shared" si="446"/>
        <v>Oral Surgery2</v>
      </c>
      <c r="C423" s="402" t="str">
        <f t="shared" ref="C423:C444" si="474">C422</f>
        <v>Oral Surgery</v>
      </c>
      <c r="D423" s="84">
        <v>2</v>
      </c>
      <c r="E423" s="21" t="s">
        <v>117</v>
      </c>
      <c r="F423" s="198">
        <v>0</v>
      </c>
      <c r="G423" s="20"/>
      <c r="H423" s="20"/>
      <c r="I423" s="120"/>
      <c r="J423" s="119"/>
      <c r="K423" s="20"/>
      <c r="L423" s="20"/>
      <c r="M423" s="120"/>
      <c r="N423" s="119"/>
      <c r="O423" s="20"/>
      <c r="P423" s="20"/>
      <c r="Q423" s="120"/>
      <c r="R423" s="41"/>
      <c r="S423" s="117"/>
      <c r="T423" s="65"/>
      <c r="U423" s="118"/>
    </row>
    <row r="424" spans="1:21" x14ac:dyDescent="0.2">
      <c r="A424" s="11">
        <f t="shared" si="445"/>
        <v>0</v>
      </c>
      <c r="B424" s="11" t="str">
        <f t="shared" si="446"/>
        <v>Oral Surgery3</v>
      </c>
      <c r="C424" s="402" t="str">
        <f t="shared" si="474"/>
        <v>Oral Surgery</v>
      </c>
      <c r="D424" s="84">
        <v>3</v>
      </c>
      <c r="E424" s="21" t="s">
        <v>118</v>
      </c>
      <c r="F424" s="198">
        <v>0</v>
      </c>
      <c r="G424" s="20"/>
      <c r="H424" s="20"/>
      <c r="I424" s="120"/>
      <c r="J424" s="119"/>
      <c r="K424" s="20"/>
      <c r="L424" s="20"/>
      <c r="M424" s="120"/>
      <c r="N424" s="119"/>
      <c r="O424" s="20"/>
      <c r="P424" s="20"/>
      <c r="Q424" s="120"/>
      <c r="R424" s="41"/>
      <c r="S424" s="117"/>
      <c r="T424" s="65"/>
      <c r="U424" s="118"/>
    </row>
    <row r="425" spans="1:21" x14ac:dyDescent="0.2">
      <c r="A425" s="11">
        <f t="shared" si="445"/>
        <v>0</v>
      </c>
      <c r="B425" s="11" t="str">
        <f t="shared" si="446"/>
        <v xml:space="preserve">Oral Surgery </v>
      </c>
      <c r="C425" s="402" t="str">
        <f t="shared" si="474"/>
        <v>Oral Surgery</v>
      </c>
      <c r="D425" s="88" t="s">
        <v>100</v>
      </c>
      <c r="E425" s="34"/>
      <c r="F425" s="20"/>
      <c r="G425" s="20"/>
      <c r="H425" s="20"/>
      <c r="I425" s="120"/>
      <c r="J425" s="130"/>
      <c r="K425" s="52"/>
      <c r="L425" s="52"/>
      <c r="M425" s="131"/>
      <c r="N425" s="130"/>
      <c r="O425" s="52"/>
      <c r="P425" s="52"/>
      <c r="Q425" s="131"/>
      <c r="R425" s="41"/>
      <c r="S425" s="117"/>
      <c r="T425" s="65"/>
      <c r="U425" s="118"/>
    </row>
    <row r="426" spans="1:21" x14ac:dyDescent="0.2">
      <c r="A426" s="11">
        <f t="shared" si="445"/>
        <v>0</v>
      </c>
      <c r="B426" s="11" t="str">
        <f t="shared" si="446"/>
        <v xml:space="preserve">Oral Surgery </v>
      </c>
      <c r="C426" s="402" t="str">
        <f t="shared" si="474"/>
        <v>Oral Surgery</v>
      </c>
      <c r="D426" s="84" t="s">
        <v>100</v>
      </c>
      <c r="E426" s="21" t="s">
        <v>36</v>
      </c>
      <c r="F426" s="23"/>
      <c r="G426" s="24"/>
      <c r="H426" s="24"/>
      <c r="I426" s="25"/>
      <c r="J426" s="23"/>
      <c r="K426" s="24"/>
      <c r="L426" s="24"/>
      <c r="M426" s="25"/>
      <c r="N426" s="23"/>
      <c r="O426" s="24"/>
      <c r="P426" s="24"/>
      <c r="Q426" s="25"/>
      <c r="R426" s="41"/>
      <c r="S426" s="71"/>
      <c r="T426" s="72"/>
      <c r="U426" s="100"/>
    </row>
    <row r="427" spans="1:21" x14ac:dyDescent="0.2">
      <c r="A427" s="11">
        <f t="shared" si="445"/>
        <v>0</v>
      </c>
      <c r="B427" s="11" t="str">
        <f t="shared" si="446"/>
        <v>Oral Surgery4</v>
      </c>
      <c r="C427" s="402" t="str">
        <f t="shared" si="474"/>
        <v>Oral Surgery</v>
      </c>
      <c r="D427" s="86">
        <v>4</v>
      </c>
      <c r="E427" s="44" t="s">
        <v>15</v>
      </c>
      <c r="F427" s="27"/>
      <c r="G427" s="28"/>
      <c r="H427" s="28"/>
      <c r="I427" s="29"/>
      <c r="J427" s="27"/>
      <c r="K427" s="28"/>
      <c r="L427" s="28"/>
      <c r="M427" s="29"/>
      <c r="N427" s="27"/>
      <c r="O427" s="28"/>
      <c r="P427" s="28"/>
      <c r="Q427" s="29"/>
      <c r="R427" s="41"/>
      <c r="S427" s="181">
        <f>SUM(F427:I427)</f>
        <v>0</v>
      </c>
      <c r="T427" s="182">
        <f>SUM(J427:M427)</f>
        <v>0</v>
      </c>
      <c r="U427" s="183">
        <f>SUM(N427:Q427)</f>
        <v>0</v>
      </c>
    </row>
    <row r="428" spans="1:21" x14ac:dyDescent="0.2">
      <c r="A428" s="11">
        <f t="shared" si="445"/>
        <v>0</v>
      </c>
      <c r="B428" s="11" t="str">
        <f t="shared" si="446"/>
        <v>Oral Surgery5</v>
      </c>
      <c r="C428" s="402" t="str">
        <f t="shared" si="474"/>
        <v>Oral Surgery</v>
      </c>
      <c r="D428" s="154">
        <v>5</v>
      </c>
      <c r="E428" s="161" t="s">
        <v>31</v>
      </c>
      <c r="F428" s="163">
        <f>VLOOKUP(CONCATENATE($C428,$F$8),'1. Performance Plan OP'!$B$13:$U$672,F$9,FALSE)</f>
        <v>0</v>
      </c>
      <c r="G428" s="157">
        <f>VLOOKUP(CONCATENATE($C428,$F$8),'1. Performance Plan OP'!$B$13:$U$672,G$9,FALSE)</f>
        <v>0</v>
      </c>
      <c r="H428" s="157">
        <f>VLOOKUP(CONCATENATE($C428,$F$8),'1. Performance Plan OP'!$B$13:$U$672,H$9,FALSE)</f>
        <v>0</v>
      </c>
      <c r="I428" s="158">
        <f>VLOOKUP(CONCATENATE($C428,$F$8),'1. Performance Plan OP'!$B$13:$U$672,I$9,FALSE)</f>
        <v>0</v>
      </c>
      <c r="J428" s="156">
        <f>VLOOKUP(CONCATENATE($C428,$F$8),'1. Performance Plan OP'!$B$13:$U$672,J$9,FALSE)</f>
        <v>0</v>
      </c>
      <c r="K428" s="157">
        <f>VLOOKUP(CONCATENATE($C428,$F$8),'1. Performance Plan OP'!$B$13:$U$672,K$9,FALSE)</f>
        <v>0</v>
      </c>
      <c r="L428" s="157">
        <f>VLOOKUP(CONCATENATE($C428,$F$8),'1. Performance Plan OP'!$B$13:$U$672,L$9,FALSE)</f>
        <v>0</v>
      </c>
      <c r="M428" s="158">
        <f>VLOOKUP(CONCATENATE($C428,$F$8),'1. Performance Plan OP'!$B$13:$U$672,M$9,FALSE)</f>
        <v>0</v>
      </c>
      <c r="N428" s="156">
        <f>VLOOKUP(CONCATENATE($C428,$F$8),'1. Performance Plan OP'!$B$13:$U$672,N$9,FALSE)</f>
        <v>0</v>
      </c>
      <c r="O428" s="157">
        <f>VLOOKUP(CONCATENATE($C428,$F$8),'1. Performance Plan OP'!$B$13:$U$672,O$9,FALSE)</f>
        <v>0</v>
      </c>
      <c r="P428" s="157">
        <f>VLOOKUP(CONCATENATE($C428,$F$8),'1. Performance Plan OP'!$B$13:$U$672,P$9,FALSE)</f>
        <v>0</v>
      </c>
      <c r="Q428" s="158">
        <f>VLOOKUP(CONCATENATE($C428,$F$8),'1. Performance Plan OP'!$B$13:$U$672,Q$9,FALSE)</f>
        <v>0</v>
      </c>
      <c r="R428" s="79"/>
      <c r="S428" s="156">
        <f>SUM(F428:I428)</f>
        <v>0</v>
      </c>
      <c r="T428" s="157">
        <f>SUM(J428:M428)</f>
        <v>0</v>
      </c>
      <c r="U428" s="160">
        <f>SUM(N428:Q428)</f>
        <v>0</v>
      </c>
    </row>
    <row r="429" spans="1:21" x14ac:dyDescent="0.2">
      <c r="A429" s="11">
        <f t="shared" si="445"/>
        <v>0</v>
      </c>
      <c r="B429" s="11" t="str">
        <f t="shared" si="446"/>
        <v>Oral Surgery6</v>
      </c>
      <c r="C429" s="402" t="str">
        <f t="shared" si="474"/>
        <v>Oral Surgery</v>
      </c>
      <c r="D429" s="87">
        <v>6</v>
      </c>
      <c r="E429" s="45" t="s">
        <v>14</v>
      </c>
      <c r="F429" s="31"/>
      <c r="G429" s="32"/>
      <c r="H429" s="32"/>
      <c r="I429" s="33"/>
      <c r="J429" s="31"/>
      <c r="K429" s="32"/>
      <c r="L429" s="32"/>
      <c r="M429" s="33"/>
      <c r="N429" s="31"/>
      <c r="O429" s="32"/>
      <c r="P429" s="32"/>
      <c r="Q429" s="33"/>
      <c r="R429" s="41"/>
      <c r="S429" s="162">
        <f t="shared" ref="S429:S430" si="475">SUM(F429:I429)</f>
        <v>0</v>
      </c>
      <c r="T429" s="163">
        <f t="shared" ref="T429:T430" si="476">SUM(J429:M429)</f>
        <v>0</v>
      </c>
      <c r="U429" s="165">
        <f t="shared" ref="U429:U430" si="477">SUM(N429:Q429)</f>
        <v>0</v>
      </c>
    </row>
    <row r="430" spans="1:21" x14ac:dyDescent="0.2">
      <c r="A430" s="11">
        <f t="shared" si="445"/>
        <v>0</v>
      </c>
      <c r="B430" s="11" t="str">
        <f t="shared" si="446"/>
        <v>Oral Surgery7</v>
      </c>
      <c r="C430" s="402" t="str">
        <f t="shared" si="474"/>
        <v>Oral Surgery</v>
      </c>
      <c r="D430" s="84">
        <v>7</v>
      </c>
      <c r="E430" s="21" t="s">
        <v>18</v>
      </c>
      <c r="F430" s="62">
        <f>SUM(F427:F428)-F429</f>
        <v>0</v>
      </c>
      <c r="G430" s="63">
        <f t="shared" ref="G430" si="478">SUM(G427:G428)-G429</f>
        <v>0</v>
      </c>
      <c r="H430" s="63">
        <f t="shared" ref="H430" si="479">SUM(H427:H428)-H429</f>
        <v>0</v>
      </c>
      <c r="I430" s="64">
        <f t="shared" ref="I430" si="480">SUM(I427:I428)-I429</f>
        <v>0</v>
      </c>
      <c r="J430" s="62">
        <f t="shared" ref="J430" si="481">SUM(J427:J428)-J429</f>
        <v>0</v>
      </c>
      <c r="K430" s="63">
        <f t="shared" ref="K430" si="482">SUM(K427:K428)-K429</f>
        <v>0</v>
      </c>
      <c r="L430" s="63">
        <f t="shared" ref="L430" si="483">SUM(L427:L428)-L429</f>
        <v>0</v>
      </c>
      <c r="M430" s="64">
        <f t="shared" ref="M430" si="484">SUM(M427:M428)-M429</f>
        <v>0</v>
      </c>
      <c r="N430" s="62">
        <f t="shared" ref="N430" si="485">SUM(N427:N428)-N429</f>
        <v>0</v>
      </c>
      <c r="O430" s="63">
        <f t="shared" ref="O430" si="486">SUM(O427:O428)-O429</f>
        <v>0</v>
      </c>
      <c r="P430" s="63">
        <f t="shared" ref="P430" si="487">SUM(P427:P428)-P429</f>
        <v>0</v>
      </c>
      <c r="Q430" s="64">
        <f t="shared" ref="Q430" si="488">SUM(Q427:Q428)-Q429</f>
        <v>0</v>
      </c>
      <c r="R430" s="79"/>
      <c r="S430" s="62">
        <f t="shared" si="475"/>
        <v>0</v>
      </c>
      <c r="T430" s="63">
        <f t="shared" si="476"/>
        <v>0</v>
      </c>
      <c r="U430" s="103">
        <f t="shared" si="477"/>
        <v>0</v>
      </c>
    </row>
    <row r="431" spans="1:21" x14ac:dyDescent="0.2">
      <c r="A431" s="11">
        <f t="shared" si="445"/>
        <v>0</v>
      </c>
      <c r="B431" s="11" t="str">
        <f t="shared" si="446"/>
        <v xml:space="preserve">Oral Surgery </v>
      </c>
      <c r="C431" s="402" t="str">
        <f t="shared" si="474"/>
        <v>Oral Surgery</v>
      </c>
      <c r="D431" s="88" t="s">
        <v>100</v>
      </c>
      <c r="E431" s="34"/>
      <c r="F431" s="35"/>
      <c r="G431" s="36"/>
      <c r="H431" s="36"/>
      <c r="I431" s="37"/>
      <c r="J431" s="38"/>
      <c r="K431" s="39"/>
      <c r="L431" s="39"/>
      <c r="M431" s="40"/>
      <c r="N431" s="38"/>
      <c r="O431" s="39"/>
      <c r="P431" s="39"/>
      <c r="Q431" s="40"/>
      <c r="R431" s="41"/>
      <c r="S431" s="77"/>
      <c r="T431" s="56"/>
      <c r="U431" s="104"/>
    </row>
    <row r="432" spans="1:21" x14ac:dyDescent="0.2">
      <c r="A432" s="11">
        <f t="shared" si="445"/>
        <v>0</v>
      </c>
      <c r="B432" s="11" t="str">
        <f t="shared" si="446"/>
        <v xml:space="preserve">Oral Surgery </v>
      </c>
      <c r="C432" s="402" t="str">
        <f t="shared" si="474"/>
        <v>Oral Surgery</v>
      </c>
      <c r="D432" s="84" t="s">
        <v>100</v>
      </c>
      <c r="E432" s="21" t="s">
        <v>32</v>
      </c>
      <c r="F432" s="23"/>
      <c r="G432" s="24"/>
      <c r="H432" s="24"/>
      <c r="I432" s="25"/>
      <c r="J432" s="23"/>
      <c r="K432" s="24"/>
      <c r="L432" s="24"/>
      <c r="M432" s="25"/>
      <c r="N432" s="23"/>
      <c r="O432" s="24"/>
      <c r="P432" s="24"/>
      <c r="Q432" s="25"/>
      <c r="R432" s="41"/>
      <c r="S432" s="71"/>
      <c r="T432" s="72"/>
      <c r="U432" s="100"/>
    </row>
    <row r="433" spans="1:21" x14ac:dyDescent="0.2">
      <c r="A433" s="11">
        <f t="shared" si="445"/>
        <v>0</v>
      </c>
      <c r="B433" s="11" t="str">
        <f t="shared" si="446"/>
        <v>Oral Surgery8</v>
      </c>
      <c r="C433" s="402" t="str">
        <f t="shared" si="474"/>
        <v>Oral Surgery</v>
      </c>
      <c r="D433" s="86">
        <v>8</v>
      </c>
      <c r="E433" s="44" t="s">
        <v>49</v>
      </c>
      <c r="F433" s="27"/>
      <c r="G433" s="28"/>
      <c r="H433" s="28"/>
      <c r="I433" s="29"/>
      <c r="J433" s="27"/>
      <c r="K433" s="28"/>
      <c r="L433" s="28"/>
      <c r="M433" s="29"/>
      <c r="N433" s="27"/>
      <c r="O433" s="28"/>
      <c r="P433" s="28"/>
      <c r="Q433" s="29"/>
      <c r="R433" s="39"/>
      <c r="S433" s="156">
        <f>SUM(F433:I433)</f>
        <v>0</v>
      </c>
      <c r="T433" s="157">
        <f>SUM(J433:M433)</f>
        <v>0</v>
      </c>
      <c r="U433" s="160">
        <f>SUM(N433:Q433)</f>
        <v>0</v>
      </c>
    </row>
    <row r="434" spans="1:21" x14ac:dyDescent="0.2">
      <c r="A434" s="11">
        <f t="shared" si="445"/>
        <v>0</v>
      </c>
      <c r="B434" s="11" t="str">
        <f t="shared" si="446"/>
        <v>Oral Surgery9</v>
      </c>
      <c r="C434" s="402" t="str">
        <f t="shared" si="474"/>
        <v>Oral Surgery</v>
      </c>
      <c r="D434" s="86">
        <v>9</v>
      </c>
      <c r="E434" s="45" t="s">
        <v>56</v>
      </c>
      <c r="F434" s="31"/>
      <c r="G434" s="32"/>
      <c r="H434" s="32"/>
      <c r="I434" s="33"/>
      <c r="J434" s="31"/>
      <c r="K434" s="32"/>
      <c r="L434" s="32"/>
      <c r="M434" s="33"/>
      <c r="N434" s="31"/>
      <c r="O434" s="32"/>
      <c r="P434" s="32"/>
      <c r="Q434" s="33"/>
      <c r="R434" s="39"/>
      <c r="S434" s="162">
        <f t="shared" ref="S434:S435" si="489">SUM(F434:I434)</f>
        <v>0</v>
      </c>
      <c r="T434" s="163">
        <f t="shared" ref="T434:T435" si="490">SUM(J434:M434)</f>
        <v>0</v>
      </c>
      <c r="U434" s="165">
        <f t="shared" ref="U434:U435" si="491">SUM(N434:Q434)</f>
        <v>0</v>
      </c>
    </row>
    <row r="435" spans="1:21" x14ac:dyDescent="0.2">
      <c r="A435" s="11">
        <f t="shared" si="445"/>
        <v>0</v>
      </c>
      <c r="B435" s="11" t="str">
        <f t="shared" si="446"/>
        <v>Oral Surgery10</v>
      </c>
      <c r="C435" s="402" t="str">
        <f t="shared" si="474"/>
        <v>Oral Surgery</v>
      </c>
      <c r="D435" s="84">
        <v>10</v>
      </c>
      <c r="E435" s="21" t="s">
        <v>35</v>
      </c>
      <c r="F435" s="62">
        <f t="shared" ref="F435:Q435" si="492">SUM(F433:F434)</f>
        <v>0</v>
      </c>
      <c r="G435" s="63">
        <f t="shared" si="492"/>
        <v>0</v>
      </c>
      <c r="H435" s="63">
        <f t="shared" si="492"/>
        <v>0</v>
      </c>
      <c r="I435" s="64">
        <f t="shared" si="492"/>
        <v>0</v>
      </c>
      <c r="J435" s="62">
        <f t="shared" si="492"/>
        <v>0</v>
      </c>
      <c r="K435" s="63">
        <f t="shared" si="492"/>
        <v>0</v>
      </c>
      <c r="L435" s="63">
        <f t="shared" si="492"/>
        <v>0</v>
      </c>
      <c r="M435" s="64">
        <f t="shared" si="492"/>
        <v>0</v>
      </c>
      <c r="N435" s="62">
        <f t="shared" si="492"/>
        <v>0</v>
      </c>
      <c r="O435" s="63">
        <f t="shared" si="492"/>
        <v>0</v>
      </c>
      <c r="P435" s="63">
        <f t="shared" si="492"/>
        <v>0</v>
      </c>
      <c r="Q435" s="64">
        <f t="shared" si="492"/>
        <v>0</v>
      </c>
      <c r="R435" s="79"/>
      <c r="S435" s="62">
        <f t="shared" si="489"/>
        <v>0</v>
      </c>
      <c r="T435" s="63">
        <f t="shared" si="490"/>
        <v>0</v>
      </c>
      <c r="U435" s="103">
        <f t="shared" si="491"/>
        <v>0</v>
      </c>
    </row>
    <row r="436" spans="1:21" x14ac:dyDescent="0.2">
      <c r="A436" s="11">
        <f t="shared" si="445"/>
        <v>0</v>
      </c>
      <c r="B436" s="11" t="str">
        <f t="shared" si="446"/>
        <v xml:space="preserve">Oral Surgery </v>
      </c>
      <c r="C436" s="402" t="str">
        <f t="shared" si="474"/>
        <v>Oral Surgery</v>
      </c>
      <c r="D436" s="89" t="s">
        <v>100</v>
      </c>
      <c r="E436" s="43"/>
      <c r="F436" s="38"/>
      <c r="G436" s="39"/>
      <c r="H436" s="39"/>
      <c r="I436" s="40"/>
      <c r="J436" s="38"/>
      <c r="K436" s="39"/>
      <c r="L436" s="39"/>
      <c r="M436" s="40"/>
      <c r="N436" s="38"/>
      <c r="O436" s="39"/>
      <c r="P436" s="39"/>
      <c r="Q436" s="40"/>
      <c r="R436" s="39"/>
      <c r="S436" s="77"/>
      <c r="T436" s="56"/>
      <c r="U436" s="104"/>
    </row>
    <row r="437" spans="1:21" x14ac:dyDescent="0.2">
      <c r="A437" s="11">
        <f t="shared" si="445"/>
        <v>0</v>
      </c>
      <c r="B437" s="11" t="str">
        <f t="shared" si="446"/>
        <v xml:space="preserve">Oral Surgery </v>
      </c>
      <c r="C437" s="402" t="str">
        <f t="shared" si="474"/>
        <v>Oral Surgery</v>
      </c>
      <c r="D437" s="84" t="s">
        <v>100</v>
      </c>
      <c r="E437" s="21" t="s">
        <v>27</v>
      </c>
      <c r="F437" s="23"/>
      <c r="G437" s="24"/>
      <c r="H437" s="24"/>
      <c r="I437" s="25"/>
      <c r="J437" s="23"/>
      <c r="K437" s="24"/>
      <c r="L437" s="24"/>
      <c r="M437" s="25"/>
      <c r="N437" s="23"/>
      <c r="O437" s="24"/>
      <c r="P437" s="24"/>
      <c r="Q437" s="25"/>
      <c r="R437" s="39"/>
      <c r="S437" s="71"/>
      <c r="T437" s="72"/>
      <c r="U437" s="100"/>
    </row>
    <row r="438" spans="1:21" x14ac:dyDescent="0.2">
      <c r="A438" s="11">
        <f t="shared" si="445"/>
        <v>0</v>
      </c>
      <c r="B438" s="11" t="str">
        <f t="shared" si="446"/>
        <v>Oral Surgery11</v>
      </c>
      <c r="C438" s="402" t="str">
        <f t="shared" si="474"/>
        <v>Oral Surgery</v>
      </c>
      <c r="D438" s="154">
        <v>11</v>
      </c>
      <c r="E438" s="155" t="s">
        <v>133</v>
      </c>
      <c r="F438" s="156">
        <f>F430-F433</f>
        <v>0</v>
      </c>
      <c r="G438" s="157">
        <f t="shared" ref="G438:Q438" si="493">G430-G433</f>
        <v>0</v>
      </c>
      <c r="H438" s="157">
        <f t="shared" si="493"/>
        <v>0</v>
      </c>
      <c r="I438" s="158">
        <f t="shared" si="493"/>
        <v>0</v>
      </c>
      <c r="J438" s="156">
        <f t="shared" si="493"/>
        <v>0</v>
      </c>
      <c r="K438" s="157">
        <f t="shared" si="493"/>
        <v>0</v>
      </c>
      <c r="L438" s="157">
        <f t="shared" si="493"/>
        <v>0</v>
      </c>
      <c r="M438" s="158">
        <f t="shared" si="493"/>
        <v>0</v>
      </c>
      <c r="N438" s="156">
        <f t="shared" si="493"/>
        <v>0</v>
      </c>
      <c r="O438" s="157">
        <f t="shared" si="493"/>
        <v>0</v>
      </c>
      <c r="P438" s="157">
        <f t="shared" si="493"/>
        <v>0</v>
      </c>
      <c r="Q438" s="158">
        <f t="shared" si="493"/>
        <v>0</v>
      </c>
      <c r="R438" s="56"/>
      <c r="S438" s="158">
        <f t="shared" ref="S438:U438" si="494">S430-S433</f>
        <v>0</v>
      </c>
      <c r="T438" s="157">
        <f t="shared" si="494"/>
        <v>0</v>
      </c>
      <c r="U438" s="160">
        <f t="shared" si="494"/>
        <v>0</v>
      </c>
    </row>
    <row r="439" spans="1:21" x14ac:dyDescent="0.2">
      <c r="A439" s="11">
        <f t="shared" si="445"/>
        <v>0</v>
      </c>
      <c r="B439" s="11" t="str">
        <f t="shared" si="446"/>
        <v>Oral Surgery12</v>
      </c>
      <c r="C439" s="402" t="str">
        <f t="shared" si="474"/>
        <v>Oral Surgery</v>
      </c>
      <c r="D439" s="154">
        <v>12</v>
      </c>
      <c r="E439" s="155" t="s">
        <v>134</v>
      </c>
      <c r="F439" s="162">
        <f t="shared" ref="F439:U439" si="495">F430-F435</f>
        <v>0</v>
      </c>
      <c r="G439" s="163">
        <f t="shared" si="495"/>
        <v>0</v>
      </c>
      <c r="H439" s="163">
        <f t="shared" si="495"/>
        <v>0</v>
      </c>
      <c r="I439" s="164">
        <f t="shared" si="495"/>
        <v>0</v>
      </c>
      <c r="J439" s="162">
        <f t="shared" si="495"/>
        <v>0</v>
      </c>
      <c r="K439" s="163">
        <f t="shared" si="495"/>
        <v>0</v>
      </c>
      <c r="L439" s="163">
        <f t="shared" si="495"/>
        <v>0</v>
      </c>
      <c r="M439" s="164">
        <f t="shared" si="495"/>
        <v>0</v>
      </c>
      <c r="N439" s="162">
        <f t="shared" si="495"/>
        <v>0</v>
      </c>
      <c r="O439" s="163">
        <f t="shared" si="495"/>
        <v>0</v>
      </c>
      <c r="P439" s="163">
        <f t="shared" si="495"/>
        <v>0</v>
      </c>
      <c r="Q439" s="164">
        <f t="shared" si="495"/>
        <v>0</v>
      </c>
      <c r="R439" s="56">
        <f t="shared" si="495"/>
        <v>0</v>
      </c>
      <c r="S439" s="162">
        <f t="shared" si="495"/>
        <v>0</v>
      </c>
      <c r="T439" s="163">
        <f t="shared" si="495"/>
        <v>0</v>
      </c>
      <c r="U439" s="165">
        <f t="shared" si="495"/>
        <v>0</v>
      </c>
    </row>
    <row r="440" spans="1:21" x14ac:dyDescent="0.2">
      <c r="A440" s="11">
        <f t="shared" si="445"/>
        <v>0</v>
      </c>
      <c r="B440" s="11" t="str">
        <f t="shared" si="446"/>
        <v>Oral Surgery13</v>
      </c>
      <c r="C440" s="402" t="str">
        <f t="shared" si="474"/>
        <v>Oral Surgery</v>
      </c>
      <c r="D440" s="154">
        <v>13</v>
      </c>
      <c r="E440" s="161" t="s">
        <v>30</v>
      </c>
      <c r="F440" s="173">
        <f>F424+F439</f>
        <v>0</v>
      </c>
      <c r="G440" s="167">
        <f>F440+G439</f>
        <v>0</v>
      </c>
      <c r="H440" s="167">
        <f t="shared" ref="H440:Q440" si="496">G440+H439</f>
        <v>0</v>
      </c>
      <c r="I440" s="169">
        <f t="shared" si="496"/>
        <v>0</v>
      </c>
      <c r="J440" s="166">
        <f t="shared" si="496"/>
        <v>0</v>
      </c>
      <c r="K440" s="167">
        <f t="shared" si="496"/>
        <v>0</v>
      </c>
      <c r="L440" s="167">
        <f t="shared" si="496"/>
        <v>0</v>
      </c>
      <c r="M440" s="169">
        <f t="shared" si="496"/>
        <v>0</v>
      </c>
      <c r="N440" s="166">
        <f t="shared" si="496"/>
        <v>0</v>
      </c>
      <c r="O440" s="167">
        <f t="shared" si="496"/>
        <v>0</v>
      </c>
      <c r="P440" s="167">
        <f t="shared" si="496"/>
        <v>0</v>
      </c>
      <c r="Q440" s="169">
        <f t="shared" si="496"/>
        <v>0</v>
      </c>
      <c r="R440" s="56"/>
      <c r="S440" s="166">
        <f>I440</f>
        <v>0</v>
      </c>
      <c r="T440" s="167">
        <f>M440</f>
        <v>0</v>
      </c>
      <c r="U440" s="168">
        <f>Q440</f>
        <v>0</v>
      </c>
    </row>
    <row r="441" spans="1:21" x14ac:dyDescent="0.2">
      <c r="A441" s="11">
        <f t="shared" si="445"/>
        <v>0</v>
      </c>
      <c r="B441" s="11" t="str">
        <f t="shared" si="446"/>
        <v>Oral Surgery14</v>
      </c>
      <c r="C441" s="402" t="str">
        <f t="shared" si="474"/>
        <v>Oral Surgery</v>
      </c>
      <c r="D441" s="154">
        <v>14</v>
      </c>
      <c r="E441" s="155" t="s">
        <v>28</v>
      </c>
      <c r="F441" s="166" t="e">
        <f>F440/(F435/13)</f>
        <v>#DIV/0!</v>
      </c>
      <c r="G441" s="167" t="e">
        <f t="shared" ref="G441:Q441" si="497">G440/(G435/13)</f>
        <v>#DIV/0!</v>
      </c>
      <c r="H441" s="167" t="e">
        <f t="shared" si="497"/>
        <v>#DIV/0!</v>
      </c>
      <c r="I441" s="169" t="e">
        <f t="shared" si="497"/>
        <v>#DIV/0!</v>
      </c>
      <c r="J441" s="166" t="e">
        <f t="shared" si="497"/>
        <v>#DIV/0!</v>
      </c>
      <c r="K441" s="167" t="e">
        <f t="shared" si="497"/>
        <v>#DIV/0!</v>
      </c>
      <c r="L441" s="167" t="e">
        <f t="shared" si="497"/>
        <v>#DIV/0!</v>
      </c>
      <c r="M441" s="169" t="e">
        <f t="shared" si="497"/>
        <v>#DIV/0!</v>
      </c>
      <c r="N441" s="166" t="e">
        <f t="shared" si="497"/>
        <v>#DIV/0!</v>
      </c>
      <c r="O441" s="167" t="e">
        <f t="shared" si="497"/>
        <v>#DIV/0!</v>
      </c>
      <c r="P441" s="167" t="e">
        <f t="shared" si="497"/>
        <v>#DIV/0!</v>
      </c>
      <c r="Q441" s="169" t="e">
        <f t="shared" si="497"/>
        <v>#DIV/0!</v>
      </c>
      <c r="R441" s="56"/>
      <c r="S441" s="166" t="e">
        <f t="shared" ref="S441" si="498">I441</f>
        <v>#DIV/0!</v>
      </c>
      <c r="T441" s="167" t="e">
        <f t="shared" ref="T441" si="499">M441</f>
        <v>#DIV/0!</v>
      </c>
      <c r="U441" s="168" t="e">
        <f t="shared" ref="U441" si="500">Q441</f>
        <v>#DIV/0!</v>
      </c>
    </row>
    <row r="442" spans="1:21" x14ac:dyDescent="0.2">
      <c r="A442" s="11">
        <f t="shared" si="445"/>
        <v>0</v>
      </c>
      <c r="B442" s="11" t="str">
        <f t="shared" si="446"/>
        <v>Oral Surgery15</v>
      </c>
      <c r="C442" s="402" t="str">
        <f t="shared" si="474"/>
        <v>Oral Surgery</v>
      </c>
      <c r="D442" s="86">
        <v>15</v>
      </c>
      <c r="E442" s="45" t="s">
        <v>33</v>
      </c>
      <c r="F442" s="48"/>
      <c r="G442" s="46"/>
      <c r="H442" s="46"/>
      <c r="I442" s="47"/>
      <c r="J442" s="48"/>
      <c r="K442" s="46"/>
      <c r="L442" s="46"/>
      <c r="M442" s="47"/>
      <c r="N442" s="48"/>
      <c r="O442" s="46"/>
      <c r="P442" s="46"/>
      <c r="Q442" s="47"/>
      <c r="R442" s="39"/>
      <c r="S442" s="166">
        <f>I442</f>
        <v>0</v>
      </c>
      <c r="T442" s="167">
        <f>M442</f>
        <v>0</v>
      </c>
      <c r="U442" s="168">
        <f>Q442</f>
        <v>0</v>
      </c>
    </row>
    <row r="443" spans="1:21" x14ac:dyDescent="0.2">
      <c r="A443" s="11">
        <f t="shared" si="445"/>
        <v>0</v>
      </c>
      <c r="B443" s="11" t="str">
        <f t="shared" si="446"/>
        <v>Oral Surgery16</v>
      </c>
      <c r="C443" s="402" t="str">
        <f t="shared" si="474"/>
        <v>Oral Surgery</v>
      </c>
      <c r="D443" s="154">
        <v>16</v>
      </c>
      <c r="E443" s="155" t="s">
        <v>275</v>
      </c>
      <c r="F443" s="166" t="e">
        <f>VLOOKUP(CONCATENATE($A443,$C443),'[1]TTG Board spclty milstns MNTH'!$D$2:$AJ$386,F$7,FALSE)</f>
        <v>#N/A</v>
      </c>
      <c r="G443" s="167" t="e">
        <f>VLOOKUP(CONCATENATE($A443,$C443),'[1]TTG Board spclty milstns MNTH'!$D$2:$AJ$386,G$7,FALSE)</f>
        <v>#N/A</v>
      </c>
      <c r="H443" s="167" t="e">
        <f>VLOOKUP(CONCATENATE($A443,$C443),'[1]TTG Board spclty milstns MNTH'!$D$2:$AJ$386,H$7,FALSE)</f>
        <v>#N/A</v>
      </c>
      <c r="I443" s="169" t="e">
        <f>VLOOKUP(CONCATENATE($A443,$C443),'[1]TTG Board spclty milstns MNTH'!$D$2:$AJ$386,I$7,FALSE)</f>
        <v>#N/A</v>
      </c>
      <c r="J443" s="166" t="e">
        <f>VLOOKUP(CONCATENATE($A443,$C443),'[1]TTG Board spclty milstns MNTH'!$D$2:$AJ$386,J$7,FALSE)</f>
        <v>#N/A</v>
      </c>
      <c r="K443" s="167" t="e">
        <f>VLOOKUP(CONCATENATE($A443,$C443),'[1]TTG Board spclty milstns MNTH'!$D$2:$AJ$386,K$7,FALSE)</f>
        <v>#N/A</v>
      </c>
      <c r="L443" s="167" t="e">
        <f>VLOOKUP(CONCATENATE($A443,$C443),'[1]TTG Board spclty milstns MNTH'!$D$2:$AJ$386,L$7,FALSE)</f>
        <v>#N/A</v>
      </c>
      <c r="M443" s="169" t="e">
        <f>VLOOKUP(CONCATENATE($A443,$C443),'[1]TTG Board spclty milstns MNTH'!$D$2:$AJ$386,M$7,FALSE)</f>
        <v>#N/A</v>
      </c>
      <c r="N443" s="409" t="s">
        <v>16</v>
      </c>
      <c r="O443" s="410" t="s">
        <v>16</v>
      </c>
      <c r="P443" s="410" t="s">
        <v>16</v>
      </c>
      <c r="Q443" s="411" t="s">
        <v>16</v>
      </c>
      <c r="R443" s="39"/>
      <c r="S443" s="166" t="e">
        <f>I443</f>
        <v>#N/A</v>
      </c>
      <c r="T443" s="167" t="e">
        <f>M443</f>
        <v>#N/A</v>
      </c>
      <c r="U443" s="168" t="str">
        <f>Q443</f>
        <v>-</v>
      </c>
    </row>
    <row r="444" spans="1:21" ht="13.5" thickBot="1" x14ac:dyDescent="0.25">
      <c r="A444" s="11">
        <f t="shared" si="445"/>
        <v>0</v>
      </c>
      <c r="B444" s="11" t="str">
        <f t="shared" si="446"/>
        <v>Oral Surgery17</v>
      </c>
      <c r="C444" s="402" t="str">
        <f t="shared" si="474"/>
        <v>Oral Surgery</v>
      </c>
      <c r="D444" s="86">
        <v>17</v>
      </c>
      <c r="E444" s="44" t="s">
        <v>34</v>
      </c>
      <c r="F444" s="48"/>
      <c r="G444" s="46"/>
      <c r="H444" s="46"/>
      <c r="I444" s="47"/>
      <c r="J444" s="48"/>
      <c r="K444" s="46"/>
      <c r="L444" s="46"/>
      <c r="M444" s="47"/>
      <c r="N444" s="48"/>
      <c r="O444" s="46"/>
      <c r="P444" s="46"/>
      <c r="Q444" s="47"/>
      <c r="R444" s="39"/>
      <c r="S444" s="166">
        <f>I444</f>
        <v>0</v>
      </c>
      <c r="T444" s="167">
        <f>M444</f>
        <v>0</v>
      </c>
      <c r="U444" s="168">
        <f>Q444</f>
        <v>0</v>
      </c>
    </row>
    <row r="445" spans="1:21" ht="18.75" thickBot="1" x14ac:dyDescent="0.3">
      <c r="A445" s="11">
        <f t="shared" si="445"/>
        <v>0</v>
      </c>
      <c r="B445" s="11" t="str">
        <f t="shared" si="446"/>
        <v>OrthodonticsOrthodontics</v>
      </c>
      <c r="C445" s="416" t="str">
        <f>D445</f>
        <v>Orthodontics</v>
      </c>
      <c r="D445" s="417" t="s">
        <v>73</v>
      </c>
      <c r="E445" s="80"/>
      <c r="F445" s="127"/>
      <c r="G445" s="81"/>
      <c r="H445" s="81"/>
      <c r="I445" s="81"/>
      <c r="J445" s="81"/>
      <c r="K445" s="81"/>
      <c r="L445" s="81"/>
      <c r="M445" s="81"/>
      <c r="N445" s="69"/>
      <c r="O445" s="69"/>
      <c r="P445" s="69"/>
      <c r="Q445" s="69"/>
      <c r="R445" s="69"/>
      <c r="S445" s="134"/>
      <c r="T445" s="134"/>
      <c r="U445" s="135"/>
    </row>
    <row r="446" spans="1:21" x14ac:dyDescent="0.2">
      <c r="A446" s="11">
        <f t="shared" si="445"/>
        <v>0</v>
      </c>
      <c r="B446" s="11" t="str">
        <f t="shared" si="446"/>
        <v>Orthodontics1</v>
      </c>
      <c r="C446" s="402" t="str">
        <f>C445</f>
        <v>Orthodontics</v>
      </c>
      <c r="D446" s="84">
        <v>1</v>
      </c>
      <c r="E446" s="21" t="s">
        <v>55</v>
      </c>
      <c r="F446" s="198">
        <v>0</v>
      </c>
      <c r="G446" s="20"/>
      <c r="H446" s="20"/>
      <c r="I446" s="120"/>
      <c r="J446" s="128"/>
      <c r="K446" s="13"/>
      <c r="L446" s="13"/>
      <c r="M446" s="129"/>
      <c r="N446" s="128"/>
      <c r="O446" s="13"/>
      <c r="P446" s="13"/>
      <c r="Q446" s="129"/>
      <c r="R446" s="41"/>
      <c r="S446" s="117"/>
      <c r="T446" s="65"/>
      <c r="U446" s="118"/>
    </row>
    <row r="447" spans="1:21" x14ac:dyDescent="0.2">
      <c r="A447" s="11">
        <f t="shared" si="445"/>
        <v>0</v>
      </c>
      <c r="B447" s="11" t="str">
        <f t="shared" si="446"/>
        <v>Orthodontics2</v>
      </c>
      <c r="C447" s="402" t="str">
        <f t="shared" ref="C447:C468" si="501">C446</f>
        <v>Orthodontics</v>
      </c>
      <c r="D447" s="84">
        <v>2</v>
      </c>
      <c r="E447" s="21" t="s">
        <v>117</v>
      </c>
      <c r="F447" s="198">
        <v>0</v>
      </c>
      <c r="G447" s="20"/>
      <c r="H447" s="20"/>
      <c r="I447" s="120"/>
      <c r="J447" s="119"/>
      <c r="K447" s="20"/>
      <c r="L447" s="20"/>
      <c r="M447" s="120"/>
      <c r="N447" s="119"/>
      <c r="O447" s="20"/>
      <c r="P447" s="20"/>
      <c r="Q447" s="120"/>
      <c r="R447" s="41"/>
      <c r="S447" s="117"/>
      <c r="T447" s="65"/>
      <c r="U447" s="118"/>
    </row>
    <row r="448" spans="1:21" x14ac:dyDescent="0.2">
      <c r="A448" s="11">
        <f t="shared" si="445"/>
        <v>0</v>
      </c>
      <c r="B448" s="11" t="str">
        <f t="shared" si="446"/>
        <v>Orthodontics3</v>
      </c>
      <c r="C448" s="402" t="str">
        <f t="shared" si="501"/>
        <v>Orthodontics</v>
      </c>
      <c r="D448" s="84">
        <v>3</v>
      </c>
      <c r="E448" s="21" t="s">
        <v>118</v>
      </c>
      <c r="F448" s="198">
        <v>0</v>
      </c>
      <c r="G448" s="20"/>
      <c r="H448" s="20"/>
      <c r="I448" s="120"/>
      <c r="J448" s="119"/>
      <c r="K448" s="20"/>
      <c r="L448" s="20"/>
      <c r="M448" s="120"/>
      <c r="N448" s="119"/>
      <c r="O448" s="20"/>
      <c r="P448" s="20"/>
      <c r="Q448" s="120"/>
      <c r="R448" s="41"/>
      <c r="S448" s="117"/>
      <c r="T448" s="65"/>
      <c r="U448" s="118"/>
    </row>
    <row r="449" spans="1:21" x14ac:dyDescent="0.2">
      <c r="A449" s="11">
        <f t="shared" si="445"/>
        <v>0</v>
      </c>
      <c r="B449" s="11" t="str">
        <f t="shared" si="446"/>
        <v xml:space="preserve">Orthodontics </v>
      </c>
      <c r="C449" s="402" t="str">
        <f t="shared" si="501"/>
        <v>Orthodontics</v>
      </c>
      <c r="D449" s="88" t="s">
        <v>100</v>
      </c>
      <c r="E449" s="34"/>
      <c r="F449" s="20"/>
      <c r="G449" s="20"/>
      <c r="H449" s="20"/>
      <c r="I449" s="120"/>
      <c r="J449" s="130"/>
      <c r="K449" s="52"/>
      <c r="L449" s="52"/>
      <c r="M449" s="131"/>
      <c r="N449" s="130"/>
      <c r="O449" s="52"/>
      <c r="P449" s="52"/>
      <c r="Q449" s="131"/>
      <c r="R449" s="41"/>
      <c r="S449" s="117"/>
      <c r="T449" s="65"/>
      <c r="U449" s="118"/>
    </row>
    <row r="450" spans="1:21" x14ac:dyDescent="0.2">
      <c r="A450" s="11">
        <f t="shared" si="445"/>
        <v>0</v>
      </c>
      <c r="B450" s="11" t="str">
        <f t="shared" si="446"/>
        <v xml:space="preserve">Orthodontics </v>
      </c>
      <c r="C450" s="402" t="str">
        <f t="shared" si="501"/>
        <v>Orthodontics</v>
      </c>
      <c r="D450" s="84" t="s">
        <v>100</v>
      </c>
      <c r="E450" s="21" t="s">
        <v>36</v>
      </c>
      <c r="F450" s="23"/>
      <c r="G450" s="24"/>
      <c r="H450" s="24"/>
      <c r="I450" s="25"/>
      <c r="J450" s="23"/>
      <c r="K450" s="24"/>
      <c r="L450" s="24"/>
      <c r="M450" s="25"/>
      <c r="N450" s="23"/>
      <c r="O450" s="24"/>
      <c r="P450" s="24"/>
      <c r="Q450" s="25"/>
      <c r="R450" s="41"/>
      <c r="S450" s="71"/>
      <c r="T450" s="72"/>
      <c r="U450" s="100"/>
    </row>
    <row r="451" spans="1:21" x14ac:dyDescent="0.2">
      <c r="A451" s="11">
        <f t="shared" si="445"/>
        <v>0</v>
      </c>
      <c r="B451" s="11" t="str">
        <f t="shared" si="446"/>
        <v>Orthodontics4</v>
      </c>
      <c r="C451" s="402" t="str">
        <f t="shared" si="501"/>
        <v>Orthodontics</v>
      </c>
      <c r="D451" s="86">
        <v>4</v>
      </c>
      <c r="E451" s="44" t="s">
        <v>15</v>
      </c>
      <c r="F451" s="27"/>
      <c r="G451" s="28"/>
      <c r="H451" s="28"/>
      <c r="I451" s="29"/>
      <c r="J451" s="27"/>
      <c r="K451" s="28"/>
      <c r="L451" s="28"/>
      <c r="M451" s="29"/>
      <c r="N451" s="27"/>
      <c r="O451" s="28"/>
      <c r="P451" s="28"/>
      <c r="Q451" s="29"/>
      <c r="R451" s="41"/>
      <c r="S451" s="181">
        <f>SUM(F451:I451)</f>
        <v>0</v>
      </c>
      <c r="T451" s="182">
        <f>SUM(J451:M451)</f>
        <v>0</v>
      </c>
      <c r="U451" s="183">
        <f>SUM(N451:Q451)</f>
        <v>0</v>
      </c>
    </row>
    <row r="452" spans="1:21" x14ac:dyDescent="0.2">
      <c r="A452" s="11">
        <f t="shared" si="445"/>
        <v>0</v>
      </c>
      <c r="B452" s="11" t="str">
        <f t="shared" si="446"/>
        <v>Orthodontics5</v>
      </c>
      <c r="C452" s="402" t="str">
        <f t="shared" si="501"/>
        <v>Orthodontics</v>
      </c>
      <c r="D452" s="154">
        <v>5</v>
      </c>
      <c r="E452" s="161" t="s">
        <v>31</v>
      </c>
      <c r="F452" s="163">
        <f>VLOOKUP(CONCATENATE($C452,$F$8),'1. Performance Plan OP'!$B$13:$U$672,F$9,FALSE)</f>
        <v>0</v>
      </c>
      <c r="G452" s="157">
        <f>VLOOKUP(CONCATENATE($C452,$F$8),'1. Performance Plan OP'!$B$13:$U$672,G$9,FALSE)</f>
        <v>0</v>
      </c>
      <c r="H452" s="157">
        <f>VLOOKUP(CONCATENATE($C452,$F$8),'1. Performance Plan OP'!$B$13:$U$672,H$9,FALSE)</f>
        <v>0</v>
      </c>
      <c r="I452" s="158">
        <f>VLOOKUP(CONCATENATE($C452,$F$8),'1. Performance Plan OP'!$B$13:$U$672,I$9,FALSE)</f>
        <v>0</v>
      </c>
      <c r="J452" s="156">
        <f>VLOOKUP(CONCATENATE($C452,$F$8),'1. Performance Plan OP'!$B$13:$U$672,J$9,FALSE)</f>
        <v>0</v>
      </c>
      <c r="K452" s="157">
        <f>VLOOKUP(CONCATENATE($C452,$F$8),'1. Performance Plan OP'!$B$13:$U$672,K$9,FALSE)</f>
        <v>0</v>
      </c>
      <c r="L452" s="157">
        <f>VLOOKUP(CONCATENATE($C452,$F$8),'1. Performance Plan OP'!$B$13:$U$672,L$9,FALSE)</f>
        <v>0</v>
      </c>
      <c r="M452" s="158">
        <f>VLOOKUP(CONCATENATE($C452,$F$8),'1. Performance Plan OP'!$B$13:$U$672,M$9,FALSE)</f>
        <v>0</v>
      </c>
      <c r="N452" s="156">
        <f>VLOOKUP(CONCATENATE($C452,$F$8),'1. Performance Plan OP'!$B$13:$U$672,N$9,FALSE)</f>
        <v>0</v>
      </c>
      <c r="O452" s="157">
        <f>VLOOKUP(CONCATENATE($C452,$F$8),'1. Performance Plan OP'!$B$13:$U$672,O$9,FALSE)</f>
        <v>0</v>
      </c>
      <c r="P452" s="157">
        <f>VLOOKUP(CONCATENATE($C452,$F$8),'1. Performance Plan OP'!$B$13:$U$672,P$9,FALSE)</f>
        <v>0</v>
      </c>
      <c r="Q452" s="158">
        <f>VLOOKUP(CONCATENATE($C452,$F$8),'1. Performance Plan OP'!$B$13:$U$672,Q$9,FALSE)</f>
        <v>0</v>
      </c>
      <c r="R452" s="79"/>
      <c r="S452" s="156">
        <f>SUM(F452:I452)</f>
        <v>0</v>
      </c>
      <c r="T452" s="157">
        <f>SUM(J452:M452)</f>
        <v>0</v>
      </c>
      <c r="U452" s="160">
        <f>SUM(N452:Q452)</f>
        <v>0</v>
      </c>
    </row>
    <row r="453" spans="1:21" x14ac:dyDescent="0.2">
      <c r="A453" s="11">
        <f t="shared" si="445"/>
        <v>0</v>
      </c>
      <c r="B453" s="11" t="str">
        <f t="shared" si="446"/>
        <v>Orthodontics6</v>
      </c>
      <c r="C453" s="402" t="str">
        <f t="shared" si="501"/>
        <v>Orthodontics</v>
      </c>
      <c r="D453" s="87">
        <v>6</v>
      </c>
      <c r="E453" s="45" t="s">
        <v>14</v>
      </c>
      <c r="F453" s="31"/>
      <c r="G453" s="32"/>
      <c r="H453" s="32"/>
      <c r="I453" s="33"/>
      <c r="J453" s="31"/>
      <c r="K453" s="32"/>
      <c r="L453" s="32"/>
      <c r="M453" s="33"/>
      <c r="N453" s="31"/>
      <c r="O453" s="32"/>
      <c r="P453" s="32"/>
      <c r="Q453" s="33"/>
      <c r="R453" s="41"/>
      <c r="S453" s="162">
        <f t="shared" ref="S453:S454" si="502">SUM(F453:I453)</f>
        <v>0</v>
      </c>
      <c r="T453" s="163">
        <f t="shared" ref="T453:T454" si="503">SUM(J453:M453)</f>
        <v>0</v>
      </c>
      <c r="U453" s="165">
        <f t="shared" ref="U453:U454" si="504">SUM(N453:Q453)</f>
        <v>0</v>
      </c>
    </row>
    <row r="454" spans="1:21" x14ac:dyDescent="0.2">
      <c r="A454" s="11">
        <f t="shared" si="445"/>
        <v>0</v>
      </c>
      <c r="B454" s="11" t="str">
        <f t="shared" si="446"/>
        <v>Orthodontics7</v>
      </c>
      <c r="C454" s="402" t="str">
        <f t="shared" si="501"/>
        <v>Orthodontics</v>
      </c>
      <c r="D454" s="84">
        <v>7</v>
      </c>
      <c r="E454" s="21" t="s">
        <v>18</v>
      </c>
      <c r="F454" s="62">
        <f>SUM(F451:F452)-F453</f>
        <v>0</v>
      </c>
      <c r="G454" s="63">
        <f t="shared" ref="G454" si="505">SUM(G451:G452)-G453</f>
        <v>0</v>
      </c>
      <c r="H454" s="63">
        <f t="shared" ref="H454" si="506">SUM(H451:H452)-H453</f>
        <v>0</v>
      </c>
      <c r="I454" s="64">
        <f t="shared" ref="I454" si="507">SUM(I451:I452)-I453</f>
        <v>0</v>
      </c>
      <c r="J454" s="62">
        <f t="shared" ref="J454" si="508">SUM(J451:J452)-J453</f>
        <v>0</v>
      </c>
      <c r="K454" s="63">
        <f t="shared" ref="K454" si="509">SUM(K451:K452)-K453</f>
        <v>0</v>
      </c>
      <c r="L454" s="63">
        <f t="shared" ref="L454" si="510">SUM(L451:L452)-L453</f>
        <v>0</v>
      </c>
      <c r="M454" s="64">
        <f t="shared" ref="M454" si="511">SUM(M451:M452)-M453</f>
        <v>0</v>
      </c>
      <c r="N454" s="62">
        <f t="shared" ref="N454" si="512">SUM(N451:N452)-N453</f>
        <v>0</v>
      </c>
      <c r="O454" s="63">
        <f t="shared" ref="O454" si="513">SUM(O451:O452)-O453</f>
        <v>0</v>
      </c>
      <c r="P454" s="63">
        <f t="shared" ref="P454" si="514">SUM(P451:P452)-P453</f>
        <v>0</v>
      </c>
      <c r="Q454" s="64">
        <f t="shared" ref="Q454" si="515">SUM(Q451:Q452)-Q453</f>
        <v>0</v>
      </c>
      <c r="R454" s="79"/>
      <c r="S454" s="62">
        <f t="shared" si="502"/>
        <v>0</v>
      </c>
      <c r="T454" s="63">
        <f t="shared" si="503"/>
        <v>0</v>
      </c>
      <c r="U454" s="103">
        <f t="shared" si="504"/>
        <v>0</v>
      </c>
    </row>
    <row r="455" spans="1:21" x14ac:dyDescent="0.2">
      <c r="A455" s="11">
        <f t="shared" si="445"/>
        <v>0</v>
      </c>
      <c r="B455" s="11" t="str">
        <f t="shared" si="446"/>
        <v xml:space="preserve">Orthodontics </v>
      </c>
      <c r="C455" s="402" t="str">
        <f t="shared" si="501"/>
        <v>Orthodontics</v>
      </c>
      <c r="D455" s="88" t="s">
        <v>100</v>
      </c>
      <c r="E455" s="34"/>
      <c r="F455" s="35"/>
      <c r="G455" s="36"/>
      <c r="H455" s="36"/>
      <c r="I455" s="37"/>
      <c r="J455" s="38"/>
      <c r="K455" s="39"/>
      <c r="L455" s="39"/>
      <c r="M455" s="40"/>
      <c r="N455" s="38"/>
      <c r="O455" s="39"/>
      <c r="P455" s="39"/>
      <c r="Q455" s="40"/>
      <c r="R455" s="41"/>
      <c r="S455" s="77"/>
      <c r="T455" s="56"/>
      <c r="U455" s="104"/>
    </row>
    <row r="456" spans="1:21" x14ac:dyDescent="0.2">
      <c r="A456" s="11">
        <f t="shared" si="445"/>
        <v>0</v>
      </c>
      <c r="B456" s="11" t="str">
        <f t="shared" si="446"/>
        <v xml:space="preserve">Orthodontics </v>
      </c>
      <c r="C456" s="402" t="str">
        <f t="shared" si="501"/>
        <v>Orthodontics</v>
      </c>
      <c r="D456" s="84" t="s">
        <v>100</v>
      </c>
      <c r="E456" s="21" t="s">
        <v>32</v>
      </c>
      <c r="F456" s="23"/>
      <c r="G456" s="24"/>
      <c r="H456" s="24"/>
      <c r="I456" s="25"/>
      <c r="J456" s="23"/>
      <c r="K456" s="24"/>
      <c r="L456" s="24"/>
      <c r="M456" s="25"/>
      <c r="N456" s="23"/>
      <c r="O456" s="24"/>
      <c r="P456" s="24"/>
      <c r="Q456" s="25"/>
      <c r="R456" s="41"/>
      <c r="S456" s="71"/>
      <c r="T456" s="72"/>
      <c r="U456" s="100"/>
    </row>
    <row r="457" spans="1:21" x14ac:dyDescent="0.2">
      <c r="A457" s="11">
        <f t="shared" si="445"/>
        <v>0</v>
      </c>
      <c r="B457" s="11" t="str">
        <f t="shared" si="446"/>
        <v>Orthodontics8</v>
      </c>
      <c r="C457" s="402" t="str">
        <f t="shared" si="501"/>
        <v>Orthodontics</v>
      </c>
      <c r="D457" s="86">
        <v>8</v>
      </c>
      <c r="E457" s="44" t="s">
        <v>49</v>
      </c>
      <c r="F457" s="27"/>
      <c r="G457" s="28"/>
      <c r="H457" s="28"/>
      <c r="I457" s="29"/>
      <c r="J457" s="27"/>
      <c r="K457" s="28"/>
      <c r="L457" s="28"/>
      <c r="M457" s="29"/>
      <c r="N457" s="27"/>
      <c r="O457" s="28"/>
      <c r="P457" s="28"/>
      <c r="Q457" s="29"/>
      <c r="R457" s="39"/>
      <c r="S457" s="156">
        <f>SUM(F457:I457)</f>
        <v>0</v>
      </c>
      <c r="T457" s="157">
        <f>SUM(J457:M457)</f>
        <v>0</v>
      </c>
      <c r="U457" s="160">
        <f>SUM(N457:Q457)</f>
        <v>0</v>
      </c>
    </row>
    <row r="458" spans="1:21" x14ac:dyDescent="0.2">
      <c r="A458" s="11">
        <f t="shared" si="445"/>
        <v>0</v>
      </c>
      <c r="B458" s="11" t="str">
        <f t="shared" si="446"/>
        <v>Orthodontics9</v>
      </c>
      <c r="C458" s="402" t="str">
        <f t="shared" si="501"/>
        <v>Orthodontics</v>
      </c>
      <c r="D458" s="86">
        <v>9</v>
      </c>
      <c r="E458" s="45" t="s">
        <v>56</v>
      </c>
      <c r="F458" s="31"/>
      <c r="G458" s="32"/>
      <c r="H458" s="32"/>
      <c r="I458" s="33"/>
      <c r="J458" s="31"/>
      <c r="K458" s="32"/>
      <c r="L458" s="32"/>
      <c r="M458" s="33"/>
      <c r="N458" s="31"/>
      <c r="O458" s="32"/>
      <c r="P458" s="32"/>
      <c r="Q458" s="33"/>
      <c r="R458" s="39"/>
      <c r="S458" s="162">
        <f t="shared" ref="S458:S459" si="516">SUM(F458:I458)</f>
        <v>0</v>
      </c>
      <c r="T458" s="163">
        <f t="shared" ref="T458:T459" si="517">SUM(J458:M458)</f>
        <v>0</v>
      </c>
      <c r="U458" s="165">
        <f t="shared" ref="U458:U459" si="518">SUM(N458:Q458)</f>
        <v>0</v>
      </c>
    </row>
    <row r="459" spans="1:21" x14ac:dyDescent="0.2">
      <c r="A459" s="11">
        <f t="shared" si="445"/>
        <v>0</v>
      </c>
      <c r="B459" s="11" t="str">
        <f t="shared" si="446"/>
        <v>Orthodontics10</v>
      </c>
      <c r="C459" s="402" t="str">
        <f t="shared" si="501"/>
        <v>Orthodontics</v>
      </c>
      <c r="D459" s="84">
        <v>10</v>
      </c>
      <c r="E459" s="21" t="s">
        <v>35</v>
      </c>
      <c r="F459" s="62">
        <f t="shared" ref="F459:Q459" si="519">SUM(F457:F458)</f>
        <v>0</v>
      </c>
      <c r="G459" s="63">
        <f t="shared" si="519"/>
        <v>0</v>
      </c>
      <c r="H459" s="63">
        <f t="shared" si="519"/>
        <v>0</v>
      </c>
      <c r="I459" s="64">
        <f t="shared" si="519"/>
        <v>0</v>
      </c>
      <c r="J459" s="62">
        <f t="shared" si="519"/>
        <v>0</v>
      </c>
      <c r="K459" s="63">
        <f t="shared" si="519"/>
        <v>0</v>
      </c>
      <c r="L459" s="63">
        <f t="shared" si="519"/>
        <v>0</v>
      </c>
      <c r="M459" s="64">
        <f t="shared" si="519"/>
        <v>0</v>
      </c>
      <c r="N459" s="62">
        <f t="shared" si="519"/>
        <v>0</v>
      </c>
      <c r="O459" s="63">
        <f t="shared" si="519"/>
        <v>0</v>
      </c>
      <c r="P459" s="63">
        <f t="shared" si="519"/>
        <v>0</v>
      </c>
      <c r="Q459" s="64">
        <f t="shared" si="519"/>
        <v>0</v>
      </c>
      <c r="R459" s="79"/>
      <c r="S459" s="62">
        <f t="shared" si="516"/>
        <v>0</v>
      </c>
      <c r="T459" s="63">
        <f t="shared" si="517"/>
        <v>0</v>
      </c>
      <c r="U459" s="103">
        <f t="shared" si="518"/>
        <v>0</v>
      </c>
    </row>
    <row r="460" spans="1:21" x14ac:dyDescent="0.2">
      <c r="A460" s="11">
        <f t="shared" si="445"/>
        <v>0</v>
      </c>
      <c r="B460" s="11" t="str">
        <f t="shared" si="446"/>
        <v xml:space="preserve">Orthodontics </v>
      </c>
      <c r="C460" s="402" t="str">
        <f t="shared" si="501"/>
        <v>Orthodontics</v>
      </c>
      <c r="D460" s="89" t="s">
        <v>100</v>
      </c>
      <c r="E460" s="43"/>
      <c r="F460" s="38"/>
      <c r="G460" s="39"/>
      <c r="H460" s="39"/>
      <c r="I460" s="40"/>
      <c r="J460" s="38"/>
      <c r="K460" s="39"/>
      <c r="L460" s="39"/>
      <c r="M460" s="40"/>
      <c r="N460" s="38"/>
      <c r="O460" s="39"/>
      <c r="P460" s="39"/>
      <c r="Q460" s="40"/>
      <c r="R460" s="39"/>
      <c r="S460" s="77"/>
      <c r="T460" s="56"/>
      <c r="U460" s="104"/>
    </row>
    <row r="461" spans="1:21" x14ac:dyDescent="0.2">
      <c r="A461" s="11">
        <f t="shared" si="445"/>
        <v>0</v>
      </c>
      <c r="B461" s="11" t="str">
        <f t="shared" si="446"/>
        <v xml:space="preserve">Orthodontics </v>
      </c>
      <c r="C461" s="402" t="str">
        <f t="shared" si="501"/>
        <v>Orthodontics</v>
      </c>
      <c r="D461" s="84" t="s">
        <v>100</v>
      </c>
      <c r="E461" s="21" t="s">
        <v>27</v>
      </c>
      <c r="F461" s="23"/>
      <c r="G461" s="24"/>
      <c r="H461" s="24"/>
      <c r="I461" s="25"/>
      <c r="J461" s="23"/>
      <c r="K461" s="24"/>
      <c r="L461" s="24"/>
      <c r="M461" s="25"/>
      <c r="N461" s="23"/>
      <c r="O461" s="24"/>
      <c r="P461" s="24"/>
      <c r="Q461" s="25"/>
      <c r="R461" s="39"/>
      <c r="S461" s="71"/>
      <c r="T461" s="72"/>
      <c r="U461" s="100"/>
    </row>
    <row r="462" spans="1:21" x14ac:dyDescent="0.2">
      <c r="A462" s="11">
        <f t="shared" ref="A462:A525" si="520">$E$5</f>
        <v>0</v>
      </c>
      <c r="B462" s="11" t="str">
        <f t="shared" ref="B462:B525" si="521">CONCATENATE(C462,D462)</f>
        <v>Orthodontics11</v>
      </c>
      <c r="C462" s="402" t="str">
        <f t="shared" si="501"/>
        <v>Orthodontics</v>
      </c>
      <c r="D462" s="154">
        <v>11</v>
      </c>
      <c r="E462" s="155" t="s">
        <v>133</v>
      </c>
      <c r="F462" s="156">
        <f>F454-F457</f>
        <v>0</v>
      </c>
      <c r="G462" s="157">
        <f t="shared" ref="G462:Q462" si="522">G454-G457</f>
        <v>0</v>
      </c>
      <c r="H462" s="157">
        <f t="shared" si="522"/>
        <v>0</v>
      </c>
      <c r="I462" s="158">
        <f t="shared" si="522"/>
        <v>0</v>
      </c>
      <c r="J462" s="156">
        <f t="shared" si="522"/>
        <v>0</v>
      </c>
      <c r="K462" s="157">
        <f t="shared" si="522"/>
        <v>0</v>
      </c>
      <c r="L462" s="157">
        <f t="shared" si="522"/>
        <v>0</v>
      </c>
      <c r="M462" s="158">
        <f t="shared" si="522"/>
        <v>0</v>
      </c>
      <c r="N462" s="156">
        <f t="shared" si="522"/>
        <v>0</v>
      </c>
      <c r="O462" s="157">
        <f t="shared" si="522"/>
        <v>0</v>
      </c>
      <c r="P462" s="157">
        <f t="shared" si="522"/>
        <v>0</v>
      </c>
      <c r="Q462" s="158">
        <f t="shared" si="522"/>
        <v>0</v>
      </c>
      <c r="R462" s="56"/>
      <c r="S462" s="158">
        <f t="shared" ref="S462:U462" si="523">S454-S457</f>
        <v>0</v>
      </c>
      <c r="T462" s="157">
        <f t="shared" si="523"/>
        <v>0</v>
      </c>
      <c r="U462" s="160">
        <f t="shared" si="523"/>
        <v>0</v>
      </c>
    </row>
    <row r="463" spans="1:21" x14ac:dyDescent="0.2">
      <c r="A463" s="11">
        <f t="shared" si="520"/>
        <v>0</v>
      </c>
      <c r="B463" s="11" t="str">
        <f t="shared" si="521"/>
        <v>Orthodontics12</v>
      </c>
      <c r="C463" s="402" t="str">
        <f t="shared" si="501"/>
        <v>Orthodontics</v>
      </c>
      <c r="D463" s="154">
        <v>12</v>
      </c>
      <c r="E463" s="155" t="s">
        <v>134</v>
      </c>
      <c r="F463" s="162">
        <f t="shared" ref="F463:U463" si="524">F454-F459</f>
        <v>0</v>
      </c>
      <c r="G463" s="163">
        <f t="shared" si="524"/>
        <v>0</v>
      </c>
      <c r="H463" s="163">
        <f t="shared" si="524"/>
        <v>0</v>
      </c>
      <c r="I463" s="164">
        <f t="shared" si="524"/>
        <v>0</v>
      </c>
      <c r="J463" s="162">
        <f t="shared" si="524"/>
        <v>0</v>
      </c>
      <c r="K463" s="163">
        <f t="shared" si="524"/>
        <v>0</v>
      </c>
      <c r="L463" s="163">
        <f t="shared" si="524"/>
        <v>0</v>
      </c>
      <c r="M463" s="164">
        <f t="shared" si="524"/>
        <v>0</v>
      </c>
      <c r="N463" s="162">
        <f t="shared" si="524"/>
        <v>0</v>
      </c>
      <c r="O463" s="163">
        <f t="shared" si="524"/>
        <v>0</v>
      </c>
      <c r="P463" s="163">
        <f t="shared" si="524"/>
        <v>0</v>
      </c>
      <c r="Q463" s="164">
        <f t="shared" si="524"/>
        <v>0</v>
      </c>
      <c r="R463" s="56">
        <f t="shared" si="524"/>
        <v>0</v>
      </c>
      <c r="S463" s="162">
        <f t="shared" si="524"/>
        <v>0</v>
      </c>
      <c r="T463" s="163">
        <f t="shared" si="524"/>
        <v>0</v>
      </c>
      <c r="U463" s="165">
        <f t="shared" si="524"/>
        <v>0</v>
      </c>
    </row>
    <row r="464" spans="1:21" x14ac:dyDescent="0.2">
      <c r="A464" s="11">
        <f t="shared" si="520"/>
        <v>0</v>
      </c>
      <c r="B464" s="11" t="str">
        <f t="shared" si="521"/>
        <v>Orthodontics13</v>
      </c>
      <c r="C464" s="402" t="str">
        <f t="shared" si="501"/>
        <v>Orthodontics</v>
      </c>
      <c r="D464" s="154">
        <v>13</v>
      </c>
      <c r="E464" s="161" t="s">
        <v>30</v>
      </c>
      <c r="F464" s="173">
        <f>F448+F463</f>
        <v>0</v>
      </c>
      <c r="G464" s="167">
        <f>F464+G463</f>
        <v>0</v>
      </c>
      <c r="H464" s="167">
        <f t="shared" ref="H464:Q464" si="525">G464+H463</f>
        <v>0</v>
      </c>
      <c r="I464" s="169">
        <f t="shared" si="525"/>
        <v>0</v>
      </c>
      <c r="J464" s="166">
        <f t="shared" si="525"/>
        <v>0</v>
      </c>
      <c r="K464" s="167">
        <f t="shared" si="525"/>
        <v>0</v>
      </c>
      <c r="L464" s="167">
        <f t="shared" si="525"/>
        <v>0</v>
      </c>
      <c r="M464" s="169">
        <f t="shared" si="525"/>
        <v>0</v>
      </c>
      <c r="N464" s="166">
        <f t="shared" si="525"/>
        <v>0</v>
      </c>
      <c r="O464" s="167">
        <f t="shared" si="525"/>
        <v>0</v>
      </c>
      <c r="P464" s="167">
        <f t="shared" si="525"/>
        <v>0</v>
      </c>
      <c r="Q464" s="169">
        <f t="shared" si="525"/>
        <v>0</v>
      </c>
      <c r="R464" s="56"/>
      <c r="S464" s="166">
        <f>I464</f>
        <v>0</v>
      </c>
      <c r="T464" s="167">
        <f>M464</f>
        <v>0</v>
      </c>
      <c r="U464" s="168">
        <f>Q464</f>
        <v>0</v>
      </c>
    </row>
    <row r="465" spans="1:21" x14ac:dyDescent="0.2">
      <c r="A465" s="11">
        <f t="shared" si="520"/>
        <v>0</v>
      </c>
      <c r="B465" s="11" t="str">
        <f t="shared" si="521"/>
        <v>Orthodontics14</v>
      </c>
      <c r="C465" s="402" t="str">
        <f t="shared" si="501"/>
        <v>Orthodontics</v>
      </c>
      <c r="D465" s="154">
        <v>14</v>
      </c>
      <c r="E465" s="155" t="s">
        <v>28</v>
      </c>
      <c r="F465" s="166" t="e">
        <f>F464/(F459/13)</f>
        <v>#DIV/0!</v>
      </c>
      <c r="G465" s="167" t="e">
        <f t="shared" ref="G465:Q465" si="526">G464/(G459/13)</f>
        <v>#DIV/0!</v>
      </c>
      <c r="H465" s="167" t="e">
        <f t="shared" si="526"/>
        <v>#DIV/0!</v>
      </c>
      <c r="I465" s="169" t="e">
        <f t="shared" si="526"/>
        <v>#DIV/0!</v>
      </c>
      <c r="J465" s="166" t="e">
        <f t="shared" si="526"/>
        <v>#DIV/0!</v>
      </c>
      <c r="K465" s="167" t="e">
        <f t="shared" si="526"/>
        <v>#DIV/0!</v>
      </c>
      <c r="L465" s="167" t="e">
        <f t="shared" si="526"/>
        <v>#DIV/0!</v>
      </c>
      <c r="M465" s="169" t="e">
        <f t="shared" si="526"/>
        <v>#DIV/0!</v>
      </c>
      <c r="N465" s="166" t="e">
        <f t="shared" si="526"/>
        <v>#DIV/0!</v>
      </c>
      <c r="O465" s="167" t="e">
        <f t="shared" si="526"/>
        <v>#DIV/0!</v>
      </c>
      <c r="P465" s="167" t="e">
        <f t="shared" si="526"/>
        <v>#DIV/0!</v>
      </c>
      <c r="Q465" s="169" t="e">
        <f t="shared" si="526"/>
        <v>#DIV/0!</v>
      </c>
      <c r="R465" s="56"/>
      <c r="S465" s="166" t="e">
        <f t="shared" ref="S465" si="527">I465</f>
        <v>#DIV/0!</v>
      </c>
      <c r="T465" s="167" t="e">
        <f t="shared" ref="T465" si="528">M465</f>
        <v>#DIV/0!</v>
      </c>
      <c r="U465" s="168" t="e">
        <f t="shared" ref="U465" si="529">Q465</f>
        <v>#DIV/0!</v>
      </c>
    </row>
    <row r="466" spans="1:21" x14ac:dyDescent="0.2">
      <c r="A466" s="11">
        <f t="shared" si="520"/>
        <v>0</v>
      </c>
      <c r="B466" s="11" t="str">
        <f t="shared" si="521"/>
        <v>Orthodontics15</v>
      </c>
      <c r="C466" s="402" t="str">
        <f t="shared" si="501"/>
        <v>Orthodontics</v>
      </c>
      <c r="D466" s="86">
        <v>15</v>
      </c>
      <c r="E466" s="45" t="s">
        <v>33</v>
      </c>
      <c r="F466" s="48"/>
      <c r="G466" s="46"/>
      <c r="H466" s="46"/>
      <c r="I466" s="47"/>
      <c r="J466" s="48"/>
      <c r="K466" s="46"/>
      <c r="L466" s="46"/>
      <c r="M466" s="47"/>
      <c r="N466" s="48"/>
      <c r="O466" s="46"/>
      <c r="P466" s="46"/>
      <c r="Q466" s="47"/>
      <c r="R466" s="39"/>
      <c r="S466" s="166">
        <f>I466</f>
        <v>0</v>
      </c>
      <c r="T466" s="167">
        <f>M466</f>
        <v>0</v>
      </c>
      <c r="U466" s="168">
        <f>Q466</f>
        <v>0</v>
      </c>
    </row>
    <row r="467" spans="1:21" x14ac:dyDescent="0.2">
      <c r="A467" s="11">
        <f t="shared" si="520"/>
        <v>0</v>
      </c>
      <c r="B467" s="11" t="str">
        <f t="shared" si="521"/>
        <v>Orthodontics16</v>
      </c>
      <c r="C467" s="402" t="str">
        <f t="shared" si="501"/>
        <v>Orthodontics</v>
      </c>
      <c r="D467" s="154">
        <v>16</v>
      </c>
      <c r="E467" s="155" t="s">
        <v>275</v>
      </c>
      <c r="F467" s="166" t="e">
        <f>VLOOKUP(CONCATENATE($A467,$C467),'[1]TTG Board spclty milstns MNTH'!$D$2:$AJ$386,F$7,FALSE)</f>
        <v>#N/A</v>
      </c>
      <c r="G467" s="167" t="e">
        <f>VLOOKUP(CONCATENATE($A467,$C467),'[1]TTG Board spclty milstns MNTH'!$D$2:$AJ$386,G$7,FALSE)</f>
        <v>#N/A</v>
      </c>
      <c r="H467" s="167" t="e">
        <f>VLOOKUP(CONCATENATE($A467,$C467),'[1]TTG Board spclty milstns MNTH'!$D$2:$AJ$386,H$7,FALSE)</f>
        <v>#N/A</v>
      </c>
      <c r="I467" s="169" t="e">
        <f>VLOOKUP(CONCATENATE($A467,$C467),'[1]TTG Board spclty milstns MNTH'!$D$2:$AJ$386,I$7,FALSE)</f>
        <v>#N/A</v>
      </c>
      <c r="J467" s="166" t="e">
        <f>VLOOKUP(CONCATENATE($A467,$C467),'[1]TTG Board spclty milstns MNTH'!$D$2:$AJ$386,J$7,FALSE)</f>
        <v>#N/A</v>
      </c>
      <c r="K467" s="167" t="e">
        <f>VLOOKUP(CONCATENATE($A467,$C467),'[1]TTG Board spclty milstns MNTH'!$D$2:$AJ$386,K$7,FALSE)</f>
        <v>#N/A</v>
      </c>
      <c r="L467" s="167" t="e">
        <f>VLOOKUP(CONCATENATE($A467,$C467),'[1]TTG Board spclty milstns MNTH'!$D$2:$AJ$386,L$7,FALSE)</f>
        <v>#N/A</v>
      </c>
      <c r="M467" s="169" t="e">
        <f>VLOOKUP(CONCATENATE($A467,$C467),'[1]TTG Board spclty milstns MNTH'!$D$2:$AJ$386,M$7,FALSE)</f>
        <v>#N/A</v>
      </c>
      <c r="N467" s="409" t="s">
        <v>16</v>
      </c>
      <c r="O467" s="410" t="s">
        <v>16</v>
      </c>
      <c r="P467" s="410" t="s">
        <v>16</v>
      </c>
      <c r="Q467" s="411" t="s">
        <v>16</v>
      </c>
      <c r="R467" s="39"/>
      <c r="S467" s="166" t="e">
        <f>I467</f>
        <v>#N/A</v>
      </c>
      <c r="T467" s="167" t="e">
        <f>M467</f>
        <v>#N/A</v>
      </c>
      <c r="U467" s="168" t="str">
        <f>Q467</f>
        <v>-</v>
      </c>
    </row>
    <row r="468" spans="1:21" ht="13.5" thickBot="1" x14ac:dyDescent="0.25">
      <c r="A468" s="11">
        <f t="shared" si="520"/>
        <v>0</v>
      </c>
      <c r="B468" s="11" t="str">
        <f t="shared" si="521"/>
        <v>Orthodontics17</v>
      </c>
      <c r="C468" s="402" t="str">
        <f t="shared" si="501"/>
        <v>Orthodontics</v>
      </c>
      <c r="D468" s="86">
        <v>17</v>
      </c>
      <c r="E468" s="44" t="s">
        <v>34</v>
      </c>
      <c r="F468" s="48"/>
      <c r="G468" s="46"/>
      <c r="H468" s="46"/>
      <c r="I468" s="47"/>
      <c r="J468" s="48"/>
      <c r="K468" s="46"/>
      <c r="L468" s="46"/>
      <c r="M468" s="47"/>
      <c r="N468" s="48"/>
      <c r="O468" s="46"/>
      <c r="P468" s="46"/>
      <c r="Q468" s="47"/>
      <c r="R468" s="39"/>
      <c r="S468" s="166">
        <f>I468</f>
        <v>0</v>
      </c>
      <c r="T468" s="167">
        <f>M468</f>
        <v>0</v>
      </c>
      <c r="U468" s="168">
        <f>Q468</f>
        <v>0</v>
      </c>
    </row>
    <row r="469" spans="1:21" ht="18.75" thickBot="1" x14ac:dyDescent="0.3">
      <c r="A469" s="11">
        <f t="shared" si="520"/>
        <v>0</v>
      </c>
      <c r="B469" s="11" t="str">
        <f t="shared" si="521"/>
        <v>Pain ManagementPain Management</v>
      </c>
      <c r="C469" s="416" t="str">
        <f>D469</f>
        <v>Pain Management</v>
      </c>
      <c r="D469" s="417" t="s">
        <v>75</v>
      </c>
      <c r="E469" s="80"/>
      <c r="F469" s="127"/>
      <c r="G469" s="81"/>
      <c r="H469" s="81"/>
      <c r="I469" s="81"/>
      <c r="J469" s="81"/>
      <c r="K469" s="81"/>
      <c r="L469" s="81"/>
      <c r="M469" s="81"/>
      <c r="N469" s="69"/>
      <c r="O469" s="69"/>
      <c r="P469" s="69"/>
      <c r="Q469" s="69"/>
      <c r="R469" s="69"/>
      <c r="S469" s="134"/>
      <c r="T469" s="134"/>
      <c r="U469" s="135"/>
    </row>
    <row r="470" spans="1:21" x14ac:dyDescent="0.2">
      <c r="A470" s="11">
        <f t="shared" si="520"/>
        <v>0</v>
      </c>
      <c r="B470" s="11" t="str">
        <f t="shared" si="521"/>
        <v>Pain Management1</v>
      </c>
      <c r="C470" s="402" t="str">
        <f>C469</f>
        <v>Pain Management</v>
      </c>
      <c r="D470" s="84">
        <v>1</v>
      </c>
      <c r="E470" s="21" t="s">
        <v>55</v>
      </c>
      <c r="F470" s="198">
        <v>0</v>
      </c>
      <c r="G470" s="20"/>
      <c r="H470" s="20"/>
      <c r="I470" s="120"/>
      <c r="J470" s="128"/>
      <c r="K470" s="13"/>
      <c r="L470" s="13"/>
      <c r="M470" s="129"/>
      <c r="N470" s="128"/>
      <c r="O470" s="13"/>
      <c r="P470" s="13"/>
      <c r="Q470" s="129"/>
      <c r="R470" s="41"/>
      <c r="S470" s="117"/>
      <c r="T470" s="65"/>
      <c r="U470" s="118"/>
    </row>
    <row r="471" spans="1:21" x14ac:dyDescent="0.2">
      <c r="A471" s="11">
        <f t="shared" si="520"/>
        <v>0</v>
      </c>
      <c r="B471" s="11" t="str">
        <f t="shared" si="521"/>
        <v>Pain Management2</v>
      </c>
      <c r="C471" s="402" t="str">
        <f t="shared" ref="C471:C492" si="530">C470</f>
        <v>Pain Management</v>
      </c>
      <c r="D471" s="84">
        <v>2</v>
      </c>
      <c r="E471" s="21" t="s">
        <v>117</v>
      </c>
      <c r="F471" s="198">
        <v>0</v>
      </c>
      <c r="G471" s="20"/>
      <c r="H471" s="20"/>
      <c r="I471" s="120"/>
      <c r="J471" s="119"/>
      <c r="K471" s="20"/>
      <c r="L471" s="20"/>
      <c r="M471" s="120"/>
      <c r="N471" s="119"/>
      <c r="O471" s="20"/>
      <c r="P471" s="20"/>
      <c r="Q471" s="120"/>
      <c r="R471" s="41"/>
      <c r="S471" s="117"/>
      <c r="T471" s="65"/>
      <c r="U471" s="118"/>
    </row>
    <row r="472" spans="1:21" x14ac:dyDescent="0.2">
      <c r="A472" s="11">
        <f t="shared" si="520"/>
        <v>0</v>
      </c>
      <c r="B472" s="11" t="str">
        <f t="shared" si="521"/>
        <v>Pain Management3</v>
      </c>
      <c r="C472" s="402" t="str">
        <f t="shared" si="530"/>
        <v>Pain Management</v>
      </c>
      <c r="D472" s="84">
        <v>3</v>
      </c>
      <c r="E472" s="21" t="s">
        <v>118</v>
      </c>
      <c r="F472" s="198">
        <v>0</v>
      </c>
      <c r="G472" s="20"/>
      <c r="H472" s="20"/>
      <c r="I472" s="120"/>
      <c r="J472" s="119"/>
      <c r="K472" s="20"/>
      <c r="L472" s="20"/>
      <c r="M472" s="120"/>
      <c r="N472" s="119"/>
      <c r="O472" s="20"/>
      <c r="P472" s="20"/>
      <c r="Q472" s="120"/>
      <c r="R472" s="41"/>
      <c r="S472" s="117"/>
      <c r="T472" s="65"/>
      <c r="U472" s="118"/>
    </row>
    <row r="473" spans="1:21" x14ac:dyDescent="0.2">
      <c r="A473" s="11">
        <f t="shared" si="520"/>
        <v>0</v>
      </c>
      <c r="B473" s="11" t="str">
        <f t="shared" si="521"/>
        <v xml:space="preserve">Pain Management </v>
      </c>
      <c r="C473" s="402" t="str">
        <f t="shared" si="530"/>
        <v>Pain Management</v>
      </c>
      <c r="D473" s="88" t="s">
        <v>100</v>
      </c>
      <c r="E473" s="34"/>
      <c r="F473" s="20"/>
      <c r="G473" s="20"/>
      <c r="H473" s="20"/>
      <c r="I473" s="120"/>
      <c r="J473" s="130"/>
      <c r="K473" s="52"/>
      <c r="L473" s="52"/>
      <c r="M473" s="131"/>
      <c r="N473" s="130"/>
      <c r="O473" s="52"/>
      <c r="P473" s="52"/>
      <c r="Q473" s="131"/>
      <c r="R473" s="41"/>
      <c r="S473" s="117"/>
      <c r="T473" s="65"/>
      <c r="U473" s="118"/>
    </row>
    <row r="474" spans="1:21" x14ac:dyDescent="0.2">
      <c r="A474" s="11">
        <f t="shared" si="520"/>
        <v>0</v>
      </c>
      <c r="B474" s="11" t="str">
        <f t="shared" si="521"/>
        <v xml:space="preserve">Pain Management </v>
      </c>
      <c r="C474" s="402" t="str">
        <f t="shared" si="530"/>
        <v>Pain Management</v>
      </c>
      <c r="D474" s="84" t="s">
        <v>100</v>
      </c>
      <c r="E474" s="21" t="s">
        <v>36</v>
      </c>
      <c r="F474" s="23"/>
      <c r="G474" s="24"/>
      <c r="H474" s="24"/>
      <c r="I474" s="25"/>
      <c r="J474" s="23"/>
      <c r="K474" s="24"/>
      <c r="L474" s="24"/>
      <c r="M474" s="25"/>
      <c r="N474" s="23"/>
      <c r="O474" s="24"/>
      <c r="P474" s="24"/>
      <c r="Q474" s="25"/>
      <c r="R474" s="41"/>
      <c r="S474" s="71"/>
      <c r="T474" s="72"/>
      <c r="U474" s="100"/>
    </row>
    <row r="475" spans="1:21" x14ac:dyDescent="0.2">
      <c r="A475" s="11">
        <f t="shared" si="520"/>
        <v>0</v>
      </c>
      <c r="B475" s="11" t="str">
        <f t="shared" si="521"/>
        <v>Pain Management4</v>
      </c>
      <c r="C475" s="402" t="str">
        <f t="shared" si="530"/>
        <v>Pain Management</v>
      </c>
      <c r="D475" s="86">
        <v>4</v>
      </c>
      <c r="E475" s="44" t="s">
        <v>15</v>
      </c>
      <c r="F475" s="27"/>
      <c r="G475" s="28"/>
      <c r="H475" s="28"/>
      <c r="I475" s="29"/>
      <c r="J475" s="27"/>
      <c r="K475" s="28"/>
      <c r="L475" s="28"/>
      <c r="M475" s="29"/>
      <c r="N475" s="27"/>
      <c r="O475" s="28"/>
      <c r="P475" s="28"/>
      <c r="Q475" s="29"/>
      <c r="R475" s="41"/>
      <c r="S475" s="181">
        <f>SUM(F475:I475)</f>
        <v>0</v>
      </c>
      <c r="T475" s="182">
        <f>SUM(J475:M475)</f>
        <v>0</v>
      </c>
      <c r="U475" s="183">
        <f>SUM(N475:Q475)</f>
        <v>0</v>
      </c>
    </row>
    <row r="476" spans="1:21" x14ac:dyDescent="0.2">
      <c r="A476" s="11">
        <f t="shared" si="520"/>
        <v>0</v>
      </c>
      <c r="B476" s="11" t="str">
        <f t="shared" si="521"/>
        <v>Pain Management5</v>
      </c>
      <c r="C476" s="402" t="str">
        <f t="shared" si="530"/>
        <v>Pain Management</v>
      </c>
      <c r="D476" s="154">
        <v>5</v>
      </c>
      <c r="E476" s="161" t="s">
        <v>31</v>
      </c>
      <c r="F476" s="163">
        <f>VLOOKUP(CONCATENATE($C476,$F$8),'1. Performance Plan OP'!$B$13:$U$672,F$9,FALSE)</f>
        <v>0</v>
      </c>
      <c r="G476" s="157">
        <f>VLOOKUP(CONCATENATE($C476,$F$8),'1. Performance Plan OP'!$B$13:$U$672,G$9,FALSE)</f>
        <v>0</v>
      </c>
      <c r="H476" s="157">
        <f>VLOOKUP(CONCATENATE($C476,$F$8),'1. Performance Plan OP'!$B$13:$U$672,H$9,FALSE)</f>
        <v>0</v>
      </c>
      <c r="I476" s="158">
        <f>VLOOKUP(CONCATENATE($C476,$F$8),'1. Performance Plan OP'!$B$13:$U$672,I$9,FALSE)</f>
        <v>0</v>
      </c>
      <c r="J476" s="156">
        <f>VLOOKUP(CONCATENATE($C476,$F$8),'1. Performance Plan OP'!$B$13:$U$672,J$9,FALSE)</f>
        <v>0</v>
      </c>
      <c r="K476" s="157">
        <f>VLOOKUP(CONCATENATE($C476,$F$8),'1. Performance Plan OP'!$B$13:$U$672,K$9,FALSE)</f>
        <v>0</v>
      </c>
      <c r="L476" s="157">
        <f>VLOOKUP(CONCATENATE($C476,$F$8),'1. Performance Plan OP'!$B$13:$U$672,L$9,FALSE)</f>
        <v>0</v>
      </c>
      <c r="M476" s="158">
        <f>VLOOKUP(CONCATENATE($C476,$F$8),'1. Performance Plan OP'!$B$13:$U$672,M$9,FALSE)</f>
        <v>0</v>
      </c>
      <c r="N476" s="156">
        <f>VLOOKUP(CONCATENATE($C476,$F$8),'1. Performance Plan OP'!$B$13:$U$672,N$9,FALSE)</f>
        <v>0</v>
      </c>
      <c r="O476" s="157">
        <f>VLOOKUP(CONCATENATE($C476,$F$8),'1. Performance Plan OP'!$B$13:$U$672,O$9,FALSE)</f>
        <v>0</v>
      </c>
      <c r="P476" s="157">
        <f>VLOOKUP(CONCATENATE($C476,$F$8),'1. Performance Plan OP'!$B$13:$U$672,P$9,FALSE)</f>
        <v>0</v>
      </c>
      <c r="Q476" s="158">
        <f>VLOOKUP(CONCATENATE($C476,$F$8),'1. Performance Plan OP'!$B$13:$U$672,Q$9,FALSE)</f>
        <v>0</v>
      </c>
      <c r="R476" s="79"/>
      <c r="S476" s="156">
        <f>SUM(F476:I476)</f>
        <v>0</v>
      </c>
      <c r="T476" s="157">
        <f>SUM(J476:M476)</f>
        <v>0</v>
      </c>
      <c r="U476" s="160">
        <f>SUM(N476:Q476)</f>
        <v>0</v>
      </c>
    </row>
    <row r="477" spans="1:21" x14ac:dyDescent="0.2">
      <c r="A477" s="11">
        <f t="shared" si="520"/>
        <v>0</v>
      </c>
      <c r="B477" s="11" t="str">
        <f t="shared" si="521"/>
        <v>Pain Management6</v>
      </c>
      <c r="C477" s="402" t="str">
        <f t="shared" si="530"/>
        <v>Pain Management</v>
      </c>
      <c r="D477" s="87">
        <v>6</v>
      </c>
      <c r="E477" s="45" t="s">
        <v>14</v>
      </c>
      <c r="F477" s="31"/>
      <c r="G477" s="32"/>
      <c r="H477" s="32"/>
      <c r="I477" s="33"/>
      <c r="J477" s="31"/>
      <c r="K477" s="32"/>
      <c r="L477" s="32"/>
      <c r="M477" s="33"/>
      <c r="N477" s="31"/>
      <c r="O477" s="32"/>
      <c r="P477" s="32"/>
      <c r="Q477" s="33"/>
      <c r="R477" s="41"/>
      <c r="S477" s="162">
        <f t="shared" ref="S477:S478" si="531">SUM(F477:I477)</f>
        <v>0</v>
      </c>
      <c r="T477" s="163">
        <f t="shared" ref="T477:T478" si="532">SUM(J477:M477)</f>
        <v>0</v>
      </c>
      <c r="U477" s="165">
        <f t="shared" ref="U477:U478" si="533">SUM(N477:Q477)</f>
        <v>0</v>
      </c>
    </row>
    <row r="478" spans="1:21" x14ac:dyDescent="0.2">
      <c r="A478" s="11">
        <f t="shared" si="520"/>
        <v>0</v>
      </c>
      <c r="B478" s="11" t="str">
        <f t="shared" si="521"/>
        <v>Pain Management7</v>
      </c>
      <c r="C478" s="402" t="str">
        <f t="shared" si="530"/>
        <v>Pain Management</v>
      </c>
      <c r="D478" s="84">
        <v>7</v>
      </c>
      <c r="E478" s="21" t="s">
        <v>18</v>
      </c>
      <c r="F478" s="62">
        <f>SUM(F475:F476)-F477</f>
        <v>0</v>
      </c>
      <c r="G478" s="63">
        <f t="shared" ref="G478" si="534">SUM(G475:G476)-G477</f>
        <v>0</v>
      </c>
      <c r="H478" s="63">
        <f t="shared" ref="H478" si="535">SUM(H475:H476)-H477</f>
        <v>0</v>
      </c>
      <c r="I478" s="64">
        <f t="shared" ref="I478" si="536">SUM(I475:I476)-I477</f>
        <v>0</v>
      </c>
      <c r="J478" s="62">
        <f t="shared" ref="J478" si="537">SUM(J475:J476)-J477</f>
        <v>0</v>
      </c>
      <c r="K478" s="63">
        <f t="shared" ref="K478" si="538">SUM(K475:K476)-K477</f>
        <v>0</v>
      </c>
      <c r="L478" s="63">
        <f t="shared" ref="L478" si="539">SUM(L475:L476)-L477</f>
        <v>0</v>
      </c>
      <c r="M478" s="64">
        <f t="shared" ref="M478" si="540">SUM(M475:M476)-M477</f>
        <v>0</v>
      </c>
      <c r="N478" s="62">
        <f t="shared" ref="N478" si="541">SUM(N475:N476)-N477</f>
        <v>0</v>
      </c>
      <c r="O478" s="63">
        <f t="shared" ref="O478" si="542">SUM(O475:O476)-O477</f>
        <v>0</v>
      </c>
      <c r="P478" s="63">
        <f t="shared" ref="P478" si="543">SUM(P475:P476)-P477</f>
        <v>0</v>
      </c>
      <c r="Q478" s="64">
        <f t="shared" ref="Q478" si="544">SUM(Q475:Q476)-Q477</f>
        <v>0</v>
      </c>
      <c r="R478" s="79"/>
      <c r="S478" s="62">
        <f t="shared" si="531"/>
        <v>0</v>
      </c>
      <c r="T478" s="63">
        <f t="shared" si="532"/>
        <v>0</v>
      </c>
      <c r="U478" s="103">
        <f t="shared" si="533"/>
        <v>0</v>
      </c>
    </row>
    <row r="479" spans="1:21" x14ac:dyDescent="0.2">
      <c r="A479" s="11">
        <f t="shared" si="520"/>
        <v>0</v>
      </c>
      <c r="B479" s="11" t="str">
        <f t="shared" si="521"/>
        <v xml:space="preserve">Pain Management </v>
      </c>
      <c r="C479" s="402" t="str">
        <f t="shared" si="530"/>
        <v>Pain Management</v>
      </c>
      <c r="D479" s="88" t="s">
        <v>100</v>
      </c>
      <c r="E479" s="34"/>
      <c r="F479" s="35"/>
      <c r="G479" s="36"/>
      <c r="H479" s="36"/>
      <c r="I479" s="37"/>
      <c r="J479" s="38"/>
      <c r="K479" s="39"/>
      <c r="L479" s="39"/>
      <c r="M479" s="40"/>
      <c r="N479" s="38"/>
      <c r="O479" s="39"/>
      <c r="P479" s="39"/>
      <c r="Q479" s="40"/>
      <c r="R479" s="41"/>
      <c r="S479" s="77"/>
      <c r="T479" s="56"/>
      <c r="U479" s="104"/>
    </row>
    <row r="480" spans="1:21" x14ac:dyDescent="0.2">
      <c r="A480" s="11">
        <f t="shared" si="520"/>
        <v>0</v>
      </c>
      <c r="B480" s="11" t="str">
        <f t="shared" si="521"/>
        <v xml:space="preserve">Pain Management </v>
      </c>
      <c r="C480" s="402" t="str">
        <f t="shared" si="530"/>
        <v>Pain Management</v>
      </c>
      <c r="D480" s="84" t="s">
        <v>100</v>
      </c>
      <c r="E480" s="21" t="s">
        <v>32</v>
      </c>
      <c r="F480" s="23"/>
      <c r="G480" s="24"/>
      <c r="H480" s="24"/>
      <c r="I480" s="25"/>
      <c r="J480" s="23"/>
      <c r="K480" s="24"/>
      <c r="L480" s="24"/>
      <c r="M480" s="25"/>
      <c r="N480" s="23"/>
      <c r="O480" s="24"/>
      <c r="P480" s="24"/>
      <c r="Q480" s="25"/>
      <c r="R480" s="41"/>
      <c r="S480" s="71"/>
      <c r="T480" s="72"/>
      <c r="U480" s="100"/>
    </row>
    <row r="481" spans="1:21" x14ac:dyDescent="0.2">
      <c r="A481" s="11">
        <f t="shared" si="520"/>
        <v>0</v>
      </c>
      <c r="B481" s="11" t="str">
        <f t="shared" si="521"/>
        <v>Pain Management8</v>
      </c>
      <c r="C481" s="402" t="str">
        <f t="shared" si="530"/>
        <v>Pain Management</v>
      </c>
      <c r="D481" s="86">
        <v>8</v>
      </c>
      <c r="E481" s="44" t="s">
        <v>49</v>
      </c>
      <c r="F481" s="27"/>
      <c r="G481" s="28"/>
      <c r="H481" s="28"/>
      <c r="I481" s="29"/>
      <c r="J481" s="27"/>
      <c r="K481" s="28"/>
      <c r="L481" s="28"/>
      <c r="M481" s="29"/>
      <c r="N481" s="27"/>
      <c r="O481" s="28"/>
      <c r="P481" s="28"/>
      <c r="Q481" s="29"/>
      <c r="R481" s="39"/>
      <c r="S481" s="156">
        <f>SUM(F481:I481)</f>
        <v>0</v>
      </c>
      <c r="T481" s="157">
        <f>SUM(J481:M481)</f>
        <v>0</v>
      </c>
      <c r="U481" s="160">
        <f>SUM(N481:Q481)</f>
        <v>0</v>
      </c>
    </row>
    <row r="482" spans="1:21" x14ac:dyDescent="0.2">
      <c r="A482" s="11">
        <f t="shared" si="520"/>
        <v>0</v>
      </c>
      <c r="B482" s="11" t="str">
        <f t="shared" si="521"/>
        <v>Pain Management9</v>
      </c>
      <c r="C482" s="402" t="str">
        <f t="shared" si="530"/>
        <v>Pain Management</v>
      </c>
      <c r="D482" s="86">
        <v>9</v>
      </c>
      <c r="E482" s="45" t="s">
        <v>56</v>
      </c>
      <c r="F482" s="31"/>
      <c r="G482" s="32"/>
      <c r="H482" s="32"/>
      <c r="I482" s="33"/>
      <c r="J482" s="31"/>
      <c r="K482" s="32"/>
      <c r="L482" s="32"/>
      <c r="M482" s="33"/>
      <c r="N482" s="31"/>
      <c r="O482" s="32"/>
      <c r="P482" s="32"/>
      <c r="Q482" s="33"/>
      <c r="R482" s="39"/>
      <c r="S482" s="162">
        <f t="shared" ref="S482:S483" si="545">SUM(F482:I482)</f>
        <v>0</v>
      </c>
      <c r="T482" s="163">
        <f t="shared" ref="T482:T483" si="546">SUM(J482:M482)</f>
        <v>0</v>
      </c>
      <c r="U482" s="165">
        <f t="shared" ref="U482:U483" si="547">SUM(N482:Q482)</f>
        <v>0</v>
      </c>
    </row>
    <row r="483" spans="1:21" x14ac:dyDescent="0.2">
      <c r="A483" s="11">
        <f t="shared" si="520"/>
        <v>0</v>
      </c>
      <c r="B483" s="11" t="str">
        <f t="shared" si="521"/>
        <v>Pain Management10</v>
      </c>
      <c r="C483" s="402" t="str">
        <f t="shared" si="530"/>
        <v>Pain Management</v>
      </c>
      <c r="D483" s="84">
        <v>10</v>
      </c>
      <c r="E483" s="21" t="s">
        <v>35</v>
      </c>
      <c r="F483" s="62">
        <f t="shared" ref="F483:Q483" si="548">SUM(F481:F482)</f>
        <v>0</v>
      </c>
      <c r="G483" s="63">
        <f t="shared" si="548"/>
        <v>0</v>
      </c>
      <c r="H483" s="63">
        <f t="shared" si="548"/>
        <v>0</v>
      </c>
      <c r="I483" s="64">
        <f t="shared" si="548"/>
        <v>0</v>
      </c>
      <c r="J483" s="62">
        <f t="shared" si="548"/>
        <v>0</v>
      </c>
      <c r="K483" s="63">
        <f t="shared" si="548"/>
        <v>0</v>
      </c>
      <c r="L483" s="63">
        <f t="shared" si="548"/>
        <v>0</v>
      </c>
      <c r="M483" s="64">
        <f t="shared" si="548"/>
        <v>0</v>
      </c>
      <c r="N483" s="62">
        <f t="shared" si="548"/>
        <v>0</v>
      </c>
      <c r="O483" s="63">
        <f t="shared" si="548"/>
        <v>0</v>
      </c>
      <c r="P483" s="63">
        <f t="shared" si="548"/>
        <v>0</v>
      </c>
      <c r="Q483" s="64">
        <f t="shared" si="548"/>
        <v>0</v>
      </c>
      <c r="R483" s="79"/>
      <c r="S483" s="62">
        <f t="shared" si="545"/>
        <v>0</v>
      </c>
      <c r="T483" s="63">
        <f t="shared" si="546"/>
        <v>0</v>
      </c>
      <c r="U483" s="103">
        <f t="shared" si="547"/>
        <v>0</v>
      </c>
    </row>
    <row r="484" spans="1:21" x14ac:dyDescent="0.2">
      <c r="A484" s="11">
        <f t="shared" si="520"/>
        <v>0</v>
      </c>
      <c r="B484" s="11" t="str">
        <f t="shared" si="521"/>
        <v xml:space="preserve">Pain Management </v>
      </c>
      <c r="C484" s="402" t="str">
        <f t="shared" si="530"/>
        <v>Pain Management</v>
      </c>
      <c r="D484" s="89" t="s">
        <v>100</v>
      </c>
      <c r="E484" s="43"/>
      <c r="F484" s="38"/>
      <c r="G484" s="39"/>
      <c r="H484" s="39"/>
      <c r="I484" s="40"/>
      <c r="J484" s="38"/>
      <c r="K484" s="39"/>
      <c r="L484" s="39"/>
      <c r="M484" s="40"/>
      <c r="N484" s="38"/>
      <c r="O484" s="39"/>
      <c r="P484" s="39"/>
      <c r="Q484" s="40"/>
      <c r="R484" s="39"/>
      <c r="S484" s="77"/>
      <c r="T484" s="56"/>
      <c r="U484" s="104"/>
    </row>
    <row r="485" spans="1:21" x14ac:dyDescent="0.2">
      <c r="A485" s="11">
        <f t="shared" si="520"/>
        <v>0</v>
      </c>
      <c r="B485" s="11" t="str">
        <f t="shared" si="521"/>
        <v xml:space="preserve">Pain Management </v>
      </c>
      <c r="C485" s="402" t="str">
        <f t="shared" si="530"/>
        <v>Pain Management</v>
      </c>
      <c r="D485" s="84" t="s">
        <v>100</v>
      </c>
      <c r="E485" s="21" t="s">
        <v>27</v>
      </c>
      <c r="F485" s="23"/>
      <c r="G485" s="24"/>
      <c r="H485" s="24"/>
      <c r="I485" s="25"/>
      <c r="J485" s="23"/>
      <c r="K485" s="24"/>
      <c r="L485" s="24"/>
      <c r="M485" s="25"/>
      <c r="N485" s="23"/>
      <c r="O485" s="24"/>
      <c r="P485" s="24"/>
      <c r="Q485" s="25"/>
      <c r="R485" s="39"/>
      <c r="S485" s="71"/>
      <c r="T485" s="72"/>
      <c r="U485" s="100"/>
    </row>
    <row r="486" spans="1:21" x14ac:dyDescent="0.2">
      <c r="A486" s="11">
        <f t="shared" si="520"/>
        <v>0</v>
      </c>
      <c r="B486" s="11" t="str">
        <f t="shared" si="521"/>
        <v>Pain Management11</v>
      </c>
      <c r="C486" s="402" t="str">
        <f t="shared" si="530"/>
        <v>Pain Management</v>
      </c>
      <c r="D486" s="154">
        <v>11</v>
      </c>
      <c r="E486" s="155" t="s">
        <v>133</v>
      </c>
      <c r="F486" s="156">
        <f>F478-F481</f>
        <v>0</v>
      </c>
      <c r="G486" s="157">
        <f t="shared" ref="G486:Q486" si="549">G478-G481</f>
        <v>0</v>
      </c>
      <c r="H486" s="157">
        <f t="shared" si="549"/>
        <v>0</v>
      </c>
      <c r="I486" s="158">
        <f t="shared" si="549"/>
        <v>0</v>
      </c>
      <c r="J486" s="156">
        <f t="shared" si="549"/>
        <v>0</v>
      </c>
      <c r="K486" s="157">
        <f t="shared" si="549"/>
        <v>0</v>
      </c>
      <c r="L486" s="157">
        <f t="shared" si="549"/>
        <v>0</v>
      </c>
      <c r="M486" s="158">
        <f t="shared" si="549"/>
        <v>0</v>
      </c>
      <c r="N486" s="156">
        <f t="shared" si="549"/>
        <v>0</v>
      </c>
      <c r="O486" s="157">
        <f t="shared" si="549"/>
        <v>0</v>
      </c>
      <c r="P486" s="157">
        <f t="shared" si="549"/>
        <v>0</v>
      </c>
      <c r="Q486" s="158">
        <f t="shared" si="549"/>
        <v>0</v>
      </c>
      <c r="R486" s="56"/>
      <c r="S486" s="158">
        <f t="shared" ref="S486:U486" si="550">S478-S481</f>
        <v>0</v>
      </c>
      <c r="T486" s="157">
        <f t="shared" si="550"/>
        <v>0</v>
      </c>
      <c r="U486" s="160">
        <f t="shared" si="550"/>
        <v>0</v>
      </c>
    </row>
    <row r="487" spans="1:21" x14ac:dyDescent="0.2">
      <c r="A487" s="11">
        <f t="shared" si="520"/>
        <v>0</v>
      </c>
      <c r="B487" s="11" t="str">
        <f t="shared" si="521"/>
        <v>Pain Management12</v>
      </c>
      <c r="C487" s="402" t="str">
        <f t="shared" si="530"/>
        <v>Pain Management</v>
      </c>
      <c r="D487" s="154">
        <v>12</v>
      </c>
      <c r="E487" s="155" t="s">
        <v>134</v>
      </c>
      <c r="F487" s="162">
        <f t="shared" ref="F487:U487" si="551">F478-F483</f>
        <v>0</v>
      </c>
      <c r="G487" s="163">
        <f t="shared" si="551"/>
        <v>0</v>
      </c>
      <c r="H487" s="163">
        <f t="shared" si="551"/>
        <v>0</v>
      </c>
      <c r="I487" s="164">
        <f t="shared" si="551"/>
        <v>0</v>
      </c>
      <c r="J487" s="162">
        <f t="shared" si="551"/>
        <v>0</v>
      </c>
      <c r="K487" s="163">
        <f t="shared" si="551"/>
        <v>0</v>
      </c>
      <c r="L487" s="163">
        <f t="shared" si="551"/>
        <v>0</v>
      </c>
      <c r="M487" s="164">
        <f t="shared" si="551"/>
        <v>0</v>
      </c>
      <c r="N487" s="162">
        <f t="shared" si="551"/>
        <v>0</v>
      </c>
      <c r="O487" s="163">
        <f t="shared" si="551"/>
        <v>0</v>
      </c>
      <c r="P487" s="163">
        <f t="shared" si="551"/>
        <v>0</v>
      </c>
      <c r="Q487" s="164">
        <f t="shared" si="551"/>
        <v>0</v>
      </c>
      <c r="R487" s="56">
        <f t="shared" si="551"/>
        <v>0</v>
      </c>
      <c r="S487" s="162">
        <f t="shared" si="551"/>
        <v>0</v>
      </c>
      <c r="T487" s="163">
        <f t="shared" si="551"/>
        <v>0</v>
      </c>
      <c r="U487" s="165">
        <f t="shared" si="551"/>
        <v>0</v>
      </c>
    </row>
    <row r="488" spans="1:21" x14ac:dyDescent="0.2">
      <c r="A488" s="11">
        <f t="shared" si="520"/>
        <v>0</v>
      </c>
      <c r="B488" s="11" t="str">
        <f t="shared" si="521"/>
        <v>Pain Management13</v>
      </c>
      <c r="C488" s="402" t="str">
        <f t="shared" si="530"/>
        <v>Pain Management</v>
      </c>
      <c r="D488" s="154">
        <v>13</v>
      </c>
      <c r="E488" s="161" t="s">
        <v>30</v>
      </c>
      <c r="F488" s="173">
        <f>F472+F487</f>
        <v>0</v>
      </c>
      <c r="G488" s="167">
        <f>F488+G487</f>
        <v>0</v>
      </c>
      <c r="H488" s="167">
        <f t="shared" ref="H488:Q488" si="552">G488+H487</f>
        <v>0</v>
      </c>
      <c r="I488" s="169">
        <f t="shared" si="552"/>
        <v>0</v>
      </c>
      <c r="J488" s="166">
        <f t="shared" si="552"/>
        <v>0</v>
      </c>
      <c r="K488" s="167">
        <f t="shared" si="552"/>
        <v>0</v>
      </c>
      <c r="L488" s="167">
        <f t="shared" si="552"/>
        <v>0</v>
      </c>
      <c r="M488" s="169">
        <f t="shared" si="552"/>
        <v>0</v>
      </c>
      <c r="N488" s="166">
        <f t="shared" si="552"/>
        <v>0</v>
      </c>
      <c r="O488" s="167">
        <f t="shared" si="552"/>
        <v>0</v>
      </c>
      <c r="P488" s="167">
        <f t="shared" si="552"/>
        <v>0</v>
      </c>
      <c r="Q488" s="169">
        <f t="shared" si="552"/>
        <v>0</v>
      </c>
      <c r="R488" s="56"/>
      <c r="S488" s="166">
        <f>I488</f>
        <v>0</v>
      </c>
      <c r="T488" s="167">
        <f>M488</f>
        <v>0</v>
      </c>
      <c r="U488" s="168">
        <f>Q488</f>
        <v>0</v>
      </c>
    </row>
    <row r="489" spans="1:21" x14ac:dyDescent="0.2">
      <c r="A489" s="11">
        <f t="shared" si="520"/>
        <v>0</v>
      </c>
      <c r="B489" s="11" t="str">
        <f t="shared" si="521"/>
        <v>Pain Management14</v>
      </c>
      <c r="C489" s="402" t="str">
        <f t="shared" si="530"/>
        <v>Pain Management</v>
      </c>
      <c r="D489" s="154">
        <v>14</v>
      </c>
      <c r="E489" s="155" t="s">
        <v>28</v>
      </c>
      <c r="F489" s="166" t="e">
        <f>F488/(F483/13)</f>
        <v>#DIV/0!</v>
      </c>
      <c r="G489" s="167" t="e">
        <f t="shared" ref="G489:Q489" si="553">G488/(G483/13)</f>
        <v>#DIV/0!</v>
      </c>
      <c r="H489" s="167" t="e">
        <f t="shared" si="553"/>
        <v>#DIV/0!</v>
      </c>
      <c r="I489" s="169" t="e">
        <f t="shared" si="553"/>
        <v>#DIV/0!</v>
      </c>
      <c r="J489" s="166" t="e">
        <f t="shared" si="553"/>
        <v>#DIV/0!</v>
      </c>
      <c r="K489" s="167" t="e">
        <f t="shared" si="553"/>
        <v>#DIV/0!</v>
      </c>
      <c r="L489" s="167" t="e">
        <f t="shared" si="553"/>
        <v>#DIV/0!</v>
      </c>
      <c r="M489" s="169" t="e">
        <f t="shared" si="553"/>
        <v>#DIV/0!</v>
      </c>
      <c r="N489" s="166" t="e">
        <f t="shared" si="553"/>
        <v>#DIV/0!</v>
      </c>
      <c r="O489" s="167" t="e">
        <f t="shared" si="553"/>
        <v>#DIV/0!</v>
      </c>
      <c r="P489" s="167" t="e">
        <f t="shared" si="553"/>
        <v>#DIV/0!</v>
      </c>
      <c r="Q489" s="169" t="e">
        <f t="shared" si="553"/>
        <v>#DIV/0!</v>
      </c>
      <c r="R489" s="56"/>
      <c r="S489" s="166" t="e">
        <f t="shared" ref="S489" si="554">I489</f>
        <v>#DIV/0!</v>
      </c>
      <c r="T489" s="167" t="e">
        <f t="shared" ref="T489" si="555">M489</f>
        <v>#DIV/0!</v>
      </c>
      <c r="U489" s="168" t="e">
        <f t="shared" ref="U489" si="556">Q489</f>
        <v>#DIV/0!</v>
      </c>
    </row>
    <row r="490" spans="1:21" x14ac:dyDescent="0.2">
      <c r="A490" s="11">
        <f t="shared" si="520"/>
        <v>0</v>
      </c>
      <c r="B490" s="11" t="str">
        <f t="shared" si="521"/>
        <v>Pain Management15</v>
      </c>
      <c r="C490" s="402" t="str">
        <f t="shared" si="530"/>
        <v>Pain Management</v>
      </c>
      <c r="D490" s="86">
        <v>15</v>
      </c>
      <c r="E490" s="45" t="s">
        <v>33</v>
      </c>
      <c r="F490" s="48"/>
      <c r="G490" s="46"/>
      <c r="H490" s="46"/>
      <c r="I490" s="47"/>
      <c r="J490" s="48"/>
      <c r="K490" s="46"/>
      <c r="L490" s="46"/>
      <c r="M490" s="47"/>
      <c r="N490" s="48"/>
      <c r="O490" s="46"/>
      <c r="P490" s="46"/>
      <c r="Q490" s="47"/>
      <c r="R490" s="39"/>
      <c r="S490" s="166">
        <f>I490</f>
        <v>0</v>
      </c>
      <c r="T490" s="167">
        <f>M490</f>
        <v>0</v>
      </c>
      <c r="U490" s="168">
        <f>Q490</f>
        <v>0</v>
      </c>
    </row>
    <row r="491" spans="1:21" x14ac:dyDescent="0.2">
      <c r="A491" s="11">
        <f t="shared" si="520"/>
        <v>0</v>
      </c>
      <c r="B491" s="11" t="str">
        <f t="shared" si="521"/>
        <v>Pain Management16</v>
      </c>
      <c r="C491" s="402" t="str">
        <f t="shared" si="530"/>
        <v>Pain Management</v>
      </c>
      <c r="D491" s="154">
        <v>16</v>
      </c>
      <c r="E491" s="155" t="s">
        <v>275</v>
      </c>
      <c r="F491" s="166" t="e">
        <f>VLOOKUP(CONCATENATE($A491,$C491),'[1]TTG Board spclty milstns MNTH'!$D$2:$AJ$386,F$7,FALSE)</f>
        <v>#N/A</v>
      </c>
      <c r="G491" s="167" t="e">
        <f>VLOOKUP(CONCATENATE($A491,$C491),'[1]TTG Board spclty milstns MNTH'!$D$2:$AJ$386,G$7,FALSE)</f>
        <v>#N/A</v>
      </c>
      <c r="H491" s="167" t="e">
        <f>VLOOKUP(CONCATENATE($A491,$C491),'[1]TTG Board spclty milstns MNTH'!$D$2:$AJ$386,H$7,FALSE)</f>
        <v>#N/A</v>
      </c>
      <c r="I491" s="169" t="e">
        <f>VLOOKUP(CONCATENATE($A491,$C491),'[1]TTG Board spclty milstns MNTH'!$D$2:$AJ$386,I$7,FALSE)</f>
        <v>#N/A</v>
      </c>
      <c r="J491" s="166" t="e">
        <f>VLOOKUP(CONCATENATE($A491,$C491),'[1]TTG Board spclty milstns MNTH'!$D$2:$AJ$386,J$7,FALSE)</f>
        <v>#N/A</v>
      </c>
      <c r="K491" s="167" t="e">
        <f>VLOOKUP(CONCATENATE($A491,$C491),'[1]TTG Board spclty milstns MNTH'!$D$2:$AJ$386,K$7,FALSE)</f>
        <v>#N/A</v>
      </c>
      <c r="L491" s="167" t="e">
        <f>VLOOKUP(CONCATENATE($A491,$C491),'[1]TTG Board spclty milstns MNTH'!$D$2:$AJ$386,L$7,FALSE)</f>
        <v>#N/A</v>
      </c>
      <c r="M491" s="169" t="e">
        <f>VLOOKUP(CONCATENATE($A491,$C491),'[1]TTG Board spclty milstns MNTH'!$D$2:$AJ$386,M$7,FALSE)</f>
        <v>#N/A</v>
      </c>
      <c r="N491" s="409" t="s">
        <v>16</v>
      </c>
      <c r="O491" s="410" t="s">
        <v>16</v>
      </c>
      <c r="P491" s="410" t="s">
        <v>16</v>
      </c>
      <c r="Q491" s="411" t="s">
        <v>16</v>
      </c>
      <c r="R491" s="39"/>
      <c r="S491" s="166" t="e">
        <f>I491</f>
        <v>#N/A</v>
      </c>
      <c r="T491" s="167" t="e">
        <f>M491</f>
        <v>#N/A</v>
      </c>
      <c r="U491" s="168" t="str">
        <f>Q491</f>
        <v>-</v>
      </c>
    </row>
    <row r="492" spans="1:21" ht="13.5" thickBot="1" x14ac:dyDescent="0.25">
      <c r="A492" s="11">
        <f t="shared" si="520"/>
        <v>0</v>
      </c>
      <c r="B492" s="11" t="str">
        <f t="shared" si="521"/>
        <v>Pain Management17</v>
      </c>
      <c r="C492" s="402" t="str">
        <f t="shared" si="530"/>
        <v>Pain Management</v>
      </c>
      <c r="D492" s="86">
        <v>17</v>
      </c>
      <c r="E492" s="44" t="s">
        <v>34</v>
      </c>
      <c r="F492" s="48"/>
      <c r="G492" s="46"/>
      <c r="H492" s="46"/>
      <c r="I492" s="47"/>
      <c r="J492" s="48"/>
      <c r="K492" s="46"/>
      <c r="L492" s="46"/>
      <c r="M492" s="47"/>
      <c r="N492" s="48"/>
      <c r="O492" s="46"/>
      <c r="P492" s="46"/>
      <c r="Q492" s="47"/>
      <c r="R492" s="39"/>
      <c r="S492" s="166">
        <f>I492</f>
        <v>0</v>
      </c>
      <c r="T492" s="167">
        <f>M492</f>
        <v>0</v>
      </c>
      <c r="U492" s="168">
        <f>Q492</f>
        <v>0</v>
      </c>
    </row>
    <row r="493" spans="1:21" ht="18.75" thickBot="1" x14ac:dyDescent="0.3">
      <c r="A493" s="11">
        <f t="shared" si="520"/>
        <v>0</v>
      </c>
      <c r="B493" s="11" t="str">
        <f t="shared" si="521"/>
        <v>Respiratory MedicineRespiratory Medicine</v>
      </c>
      <c r="C493" s="416" t="str">
        <f>D493</f>
        <v>Respiratory Medicine</v>
      </c>
      <c r="D493" s="417" t="s">
        <v>77</v>
      </c>
      <c r="E493" s="80"/>
      <c r="F493" s="127"/>
      <c r="G493" s="81"/>
      <c r="H493" s="81"/>
      <c r="I493" s="81"/>
      <c r="J493" s="81"/>
      <c r="K493" s="81"/>
      <c r="L493" s="81"/>
      <c r="M493" s="81"/>
      <c r="N493" s="69"/>
      <c r="O493" s="69"/>
      <c r="P493" s="69"/>
      <c r="Q493" s="69"/>
      <c r="R493" s="69"/>
      <c r="S493" s="134"/>
      <c r="T493" s="134"/>
      <c r="U493" s="135"/>
    </row>
    <row r="494" spans="1:21" x14ac:dyDescent="0.2">
      <c r="A494" s="11">
        <f t="shared" si="520"/>
        <v>0</v>
      </c>
      <c r="B494" s="11" t="str">
        <f t="shared" si="521"/>
        <v>Respiratory Medicine1</v>
      </c>
      <c r="C494" s="402" t="str">
        <f>C493</f>
        <v>Respiratory Medicine</v>
      </c>
      <c r="D494" s="84">
        <v>1</v>
      </c>
      <c r="E494" s="21" t="s">
        <v>55</v>
      </c>
      <c r="F494" s="198">
        <v>0</v>
      </c>
      <c r="G494" s="20"/>
      <c r="H494" s="20"/>
      <c r="I494" s="120"/>
      <c r="J494" s="128"/>
      <c r="K494" s="13"/>
      <c r="L494" s="13"/>
      <c r="M494" s="129"/>
      <c r="N494" s="128"/>
      <c r="O494" s="13"/>
      <c r="P494" s="13"/>
      <c r="Q494" s="129"/>
      <c r="R494" s="41"/>
      <c r="S494" s="117"/>
      <c r="T494" s="65"/>
      <c r="U494" s="118"/>
    </row>
    <row r="495" spans="1:21" x14ac:dyDescent="0.2">
      <c r="A495" s="11">
        <f t="shared" si="520"/>
        <v>0</v>
      </c>
      <c r="B495" s="11" t="str">
        <f t="shared" si="521"/>
        <v>Respiratory Medicine2</v>
      </c>
      <c r="C495" s="402" t="str">
        <f t="shared" ref="C495:C516" si="557">C494</f>
        <v>Respiratory Medicine</v>
      </c>
      <c r="D495" s="84">
        <v>2</v>
      </c>
      <c r="E495" s="21" t="s">
        <v>117</v>
      </c>
      <c r="F495" s="198">
        <v>0</v>
      </c>
      <c r="G495" s="20"/>
      <c r="H495" s="20"/>
      <c r="I495" s="120"/>
      <c r="J495" s="119"/>
      <c r="K495" s="20"/>
      <c r="L495" s="20"/>
      <c r="M495" s="120"/>
      <c r="N495" s="119"/>
      <c r="O495" s="20"/>
      <c r="P495" s="20"/>
      <c r="Q495" s="120"/>
      <c r="R495" s="41"/>
      <c r="S495" s="117"/>
      <c r="T495" s="65"/>
      <c r="U495" s="118"/>
    </row>
    <row r="496" spans="1:21" x14ac:dyDescent="0.2">
      <c r="A496" s="11">
        <f t="shared" si="520"/>
        <v>0</v>
      </c>
      <c r="B496" s="11" t="str">
        <f t="shared" si="521"/>
        <v>Respiratory Medicine3</v>
      </c>
      <c r="C496" s="402" t="str">
        <f t="shared" si="557"/>
        <v>Respiratory Medicine</v>
      </c>
      <c r="D496" s="84">
        <v>3</v>
      </c>
      <c r="E496" s="21" t="s">
        <v>118</v>
      </c>
      <c r="F496" s="198">
        <v>0</v>
      </c>
      <c r="G496" s="20"/>
      <c r="H496" s="20"/>
      <c r="I496" s="120"/>
      <c r="J496" s="119"/>
      <c r="K496" s="20"/>
      <c r="L496" s="20"/>
      <c r="M496" s="120"/>
      <c r="N496" s="119"/>
      <c r="O496" s="20"/>
      <c r="P496" s="20"/>
      <c r="Q496" s="120"/>
      <c r="R496" s="41"/>
      <c r="S496" s="117"/>
      <c r="T496" s="65"/>
      <c r="U496" s="118"/>
    </row>
    <row r="497" spans="1:21" x14ac:dyDescent="0.2">
      <c r="A497" s="11">
        <f t="shared" si="520"/>
        <v>0</v>
      </c>
      <c r="B497" s="11" t="str">
        <f t="shared" si="521"/>
        <v xml:space="preserve">Respiratory Medicine </v>
      </c>
      <c r="C497" s="402" t="str">
        <f t="shared" si="557"/>
        <v>Respiratory Medicine</v>
      </c>
      <c r="D497" s="88" t="s">
        <v>100</v>
      </c>
      <c r="E497" s="34"/>
      <c r="F497" s="20"/>
      <c r="G497" s="20"/>
      <c r="H497" s="20"/>
      <c r="I497" s="120"/>
      <c r="J497" s="130"/>
      <c r="K497" s="52"/>
      <c r="L497" s="52"/>
      <c r="M497" s="131"/>
      <c r="N497" s="130"/>
      <c r="O497" s="52"/>
      <c r="P497" s="52"/>
      <c r="Q497" s="131"/>
      <c r="R497" s="41"/>
      <c r="S497" s="117"/>
      <c r="T497" s="65"/>
      <c r="U497" s="118"/>
    </row>
    <row r="498" spans="1:21" x14ac:dyDescent="0.2">
      <c r="A498" s="11">
        <f t="shared" si="520"/>
        <v>0</v>
      </c>
      <c r="B498" s="11" t="str">
        <f t="shared" si="521"/>
        <v xml:space="preserve">Respiratory Medicine </v>
      </c>
      <c r="C498" s="402" t="str">
        <f t="shared" si="557"/>
        <v>Respiratory Medicine</v>
      </c>
      <c r="D498" s="84" t="s">
        <v>100</v>
      </c>
      <c r="E498" s="21" t="s">
        <v>36</v>
      </c>
      <c r="F498" s="23"/>
      <c r="G498" s="24"/>
      <c r="H498" s="24"/>
      <c r="I498" s="25"/>
      <c r="J498" s="23"/>
      <c r="K498" s="24"/>
      <c r="L498" s="24"/>
      <c r="M498" s="25"/>
      <c r="N498" s="23"/>
      <c r="O498" s="24"/>
      <c r="P498" s="24"/>
      <c r="Q498" s="25"/>
      <c r="R498" s="41"/>
      <c r="S498" s="71"/>
      <c r="T498" s="72"/>
      <c r="U498" s="100"/>
    </row>
    <row r="499" spans="1:21" x14ac:dyDescent="0.2">
      <c r="A499" s="11">
        <f t="shared" si="520"/>
        <v>0</v>
      </c>
      <c r="B499" s="11" t="str">
        <f t="shared" si="521"/>
        <v>Respiratory Medicine4</v>
      </c>
      <c r="C499" s="402" t="str">
        <f t="shared" si="557"/>
        <v>Respiratory Medicine</v>
      </c>
      <c r="D499" s="86">
        <v>4</v>
      </c>
      <c r="E499" s="44" t="s">
        <v>15</v>
      </c>
      <c r="F499" s="27"/>
      <c r="G499" s="28"/>
      <c r="H499" s="28"/>
      <c r="I499" s="29"/>
      <c r="J499" s="27"/>
      <c r="K499" s="28"/>
      <c r="L499" s="28"/>
      <c r="M499" s="29"/>
      <c r="N499" s="27"/>
      <c r="O499" s="28"/>
      <c r="P499" s="28"/>
      <c r="Q499" s="29"/>
      <c r="R499" s="41"/>
      <c r="S499" s="181">
        <f>SUM(F499:I499)</f>
        <v>0</v>
      </c>
      <c r="T499" s="182">
        <f>SUM(J499:M499)</f>
        <v>0</v>
      </c>
      <c r="U499" s="183">
        <f>SUM(N499:Q499)</f>
        <v>0</v>
      </c>
    </row>
    <row r="500" spans="1:21" x14ac:dyDescent="0.2">
      <c r="A500" s="11">
        <f t="shared" si="520"/>
        <v>0</v>
      </c>
      <c r="B500" s="11" t="str">
        <f t="shared" si="521"/>
        <v>Respiratory Medicine5</v>
      </c>
      <c r="C500" s="402" t="str">
        <f t="shared" si="557"/>
        <v>Respiratory Medicine</v>
      </c>
      <c r="D500" s="154">
        <v>5</v>
      </c>
      <c r="E500" s="161" t="s">
        <v>31</v>
      </c>
      <c r="F500" s="163">
        <f>VLOOKUP(CONCATENATE($C500,$F$8),'1. Performance Plan OP'!$B$13:$U$672,F$9,FALSE)</f>
        <v>0</v>
      </c>
      <c r="G500" s="157">
        <f>VLOOKUP(CONCATENATE($C500,$F$8),'1. Performance Plan OP'!$B$13:$U$672,G$9,FALSE)</f>
        <v>0</v>
      </c>
      <c r="H500" s="157">
        <f>VLOOKUP(CONCATENATE($C500,$F$8),'1. Performance Plan OP'!$B$13:$U$672,H$9,FALSE)</f>
        <v>0</v>
      </c>
      <c r="I500" s="158">
        <f>VLOOKUP(CONCATENATE($C500,$F$8),'1. Performance Plan OP'!$B$13:$U$672,I$9,FALSE)</f>
        <v>0</v>
      </c>
      <c r="J500" s="156">
        <f>VLOOKUP(CONCATENATE($C500,$F$8),'1. Performance Plan OP'!$B$13:$U$672,J$9,FALSE)</f>
        <v>0</v>
      </c>
      <c r="K500" s="157">
        <f>VLOOKUP(CONCATENATE($C500,$F$8),'1. Performance Plan OP'!$B$13:$U$672,K$9,FALSE)</f>
        <v>0</v>
      </c>
      <c r="L500" s="157">
        <f>VLOOKUP(CONCATENATE($C500,$F$8),'1. Performance Plan OP'!$B$13:$U$672,L$9,FALSE)</f>
        <v>0</v>
      </c>
      <c r="M500" s="158">
        <f>VLOOKUP(CONCATENATE($C500,$F$8),'1. Performance Plan OP'!$B$13:$U$672,M$9,FALSE)</f>
        <v>0</v>
      </c>
      <c r="N500" s="156">
        <f>VLOOKUP(CONCATENATE($C500,$F$8),'1. Performance Plan OP'!$B$13:$U$672,N$9,FALSE)</f>
        <v>0</v>
      </c>
      <c r="O500" s="157">
        <f>VLOOKUP(CONCATENATE($C500,$F$8),'1. Performance Plan OP'!$B$13:$U$672,O$9,FALSE)</f>
        <v>0</v>
      </c>
      <c r="P500" s="157">
        <f>VLOOKUP(CONCATENATE($C500,$F$8),'1. Performance Plan OP'!$B$13:$U$672,P$9,FALSE)</f>
        <v>0</v>
      </c>
      <c r="Q500" s="158">
        <f>VLOOKUP(CONCATENATE($C500,$F$8),'1. Performance Plan OP'!$B$13:$U$672,Q$9,FALSE)</f>
        <v>0</v>
      </c>
      <c r="R500" s="79"/>
      <c r="S500" s="156">
        <f>SUM(F500:I500)</f>
        <v>0</v>
      </c>
      <c r="T500" s="157">
        <f>SUM(J500:M500)</f>
        <v>0</v>
      </c>
      <c r="U500" s="160">
        <f>SUM(N500:Q500)</f>
        <v>0</v>
      </c>
    </row>
    <row r="501" spans="1:21" x14ac:dyDescent="0.2">
      <c r="A501" s="11">
        <f t="shared" si="520"/>
        <v>0</v>
      </c>
      <c r="B501" s="11" t="str">
        <f t="shared" si="521"/>
        <v>Respiratory Medicine6</v>
      </c>
      <c r="C501" s="402" t="str">
        <f t="shared" si="557"/>
        <v>Respiratory Medicine</v>
      </c>
      <c r="D501" s="87">
        <v>6</v>
      </c>
      <c r="E501" s="45" t="s">
        <v>14</v>
      </c>
      <c r="F501" s="31"/>
      <c r="G501" s="32"/>
      <c r="H501" s="32"/>
      <c r="I501" s="33"/>
      <c r="J501" s="31"/>
      <c r="K501" s="32"/>
      <c r="L501" s="32"/>
      <c r="M501" s="33"/>
      <c r="N501" s="31"/>
      <c r="O501" s="32"/>
      <c r="P501" s="32"/>
      <c r="Q501" s="33"/>
      <c r="R501" s="41"/>
      <c r="S501" s="162">
        <f t="shared" ref="S501:S502" si="558">SUM(F501:I501)</f>
        <v>0</v>
      </c>
      <c r="T501" s="163">
        <f t="shared" ref="T501:T502" si="559">SUM(J501:M501)</f>
        <v>0</v>
      </c>
      <c r="U501" s="165">
        <f t="shared" ref="U501:U502" si="560">SUM(N501:Q501)</f>
        <v>0</v>
      </c>
    </row>
    <row r="502" spans="1:21" x14ac:dyDescent="0.2">
      <c r="A502" s="11">
        <f t="shared" si="520"/>
        <v>0</v>
      </c>
      <c r="B502" s="11" t="str">
        <f t="shared" si="521"/>
        <v>Respiratory Medicine7</v>
      </c>
      <c r="C502" s="402" t="str">
        <f t="shared" si="557"/>
        <v>Respiratory Medicine</v>
      </c>
      <c r="D502" s="84">
        <v>7</v>
      </c>
      <c r="E502" s="21" t="s">
        <v>18</v>
      </c>
      <c r="F502" s="62">
        <f>SUM(F499:F500)-F501</f>
        <v>0</v>
      </c>
      <c r="G502" s="63">
        <f t="shared" ref="G502" si="561">SUM(G499:G500)-G501</f>
        <v>0</v>
      </c>
      <c r="H502" s="63">
        <f t="shared" ref="H502" si="562">SUM(H499:H500)-H501</f>
        <v>0</v>
      </c>
      <c r="I502" s="64">
        <f t="shared" ref="I502" si="563">SUM(I499:I500)-I501</f>
        <v>0</v>
      </c>
      <c r="J502" s="62">
        <f t="shared" ref="J502" si="564">SUM(J499:J500)-J501</f>
        <v>0</v>
      </c>
      <c r="K502" s="63">
        <f t="shared" ref="K502" si="565">SUM(K499:K500)-K501</f>
        <v>0</v>
      </c>
      <c r="L502" s="63">
        <f t="shared" ref="L502" si="566">SUM(L499:L500)-L501</f>
        <v>0</v>
      </c>
      <c r="M502" s="64">
        <f t="shared" ref="M502" si="567">SUM(M499:M500)-M501</f>
        <v>0</v>
      </c>
      <c r="N502" s="62">
        <f t="shared" ref="N502" si="568">SUM(N499:N500)-N501</f>
        <v>0</v>
      </c>
      <c r="O502" s="63">
        <f t="shared" ref="O502" si="569">SUM(O499:O500)-O501</f>
        <v>0</v>
      </c>
      <c r="P502" s="63">
        <f t="shared" ref="P502" si="570">SUM(P499:P500)-P501</f>
        <v>0</v>
      </c>
      <c r="Q502" s="64">
        <f t="shared" ref="Q502" si="571">SUM(Q499:Q500)-Q501</f>
        <v>0</v>
      </c>
      <c r="R502" s="79"/>
      <c r="S502" s="62">
        <f t="shared" si="558"/>
        <v>0</v>
      </c>
      <c r="T502" s="63">
        <f t="shared" si="559"/>
        <v>0</v>
      </c>
      <c r="U502" s="103">
        <f t="shared" si="560"/>
        <v>0</v>
      </c>
    </row>
    <row r="503" spans="1:21" x14ac:dyDescent="0.2">
      <c r="A503" s="11">
        <f t="shared" si="520"/>
        <v>0</v>
      </c>
      <c r="B503" s="11" t="str">
        <f t="shared" si="521"/>
        <v xml:space="preserve">Respiratory Medicine </v>
      </c>
      <c r="C503" s="402" t="str">
        <f t="shared" si="557"/>
        <v>Respiratory Medicine</v>
      </c>
      <c r="D503" s="88" t="s">
        <v>100</v>
      </c>
      <c r="E503" s="34"/>
      <c r="F503" s="35"/>
      <c r="G503" s="36"/>
      <c r="H503" s="36"/>
      <c r="I503" s="37"/>
      <c r="J503" s="38"/>
      <c r="K503" s="39"/>
      <c r="L503" s="39"/>
      <c r="M503" s="40"/>
      <c r="N503" s="38"/>
      <c r="O503" s="39"/>
      <c r="P503" s="39"/>
      <c r="Q503" s="40"/>
      <c r="R503" s="41"/>
      <c r="S503" s="77"/>
      <c r="T503" s="56"/>
      <c r="U503" s="104"/>
    </row>
    <row r="504" spans="1:21" x14ac:dyDescent="0.2">
      <c r="A504" s="11">
        <f t="shared" si="520"/>
        <v>0</v>
      </c>
      <c r="B504" s="11" t="str">
        <f t="shared" si="521"/>
        <v xml:space="preserve">Respiratory Medicine </v>
      </c>
      <c r="C504" s="402" t="str">
        <f t="shared" si="557"/>
        <v>Respiratory Medicine</v>
      </c>
      <c r="D504" s="84" t="s">
        <v>100</v>
      </c>
      <c r="E504" s="21" t="s">
        <v>32</v>
      </c>
      <c r="F504" s="23"/>
      <c r="G504" s="24"/>
      <c r="H504" s="24"/>
      <c r="I504" s="25"/>
      <c r="J504" s="23"/>
      <c r="K504" s="24"/>
      <c r="L504" s="24"/>
      <c r="M504" s="25"/>
      <c r="N504" s="23"/>
      <c r="O504" s="24"/>
      <c r="P504" s="24"/>
      <c r="Q504" s="25"/>
      <c r="R504" s="41"/>
      <c r="S504" s="71"/>
      <c r="T504" s="72"/>
      <c r="U504" s="100"/>
    </row>
    <row r="505" spans="1:21" x14ac:dyDescent="0.2">
      <c r="A505" s="11">
        <f t="shared" si="520"/>
        <v>0</v>
      </c>
      <c r="B505" s="11" t="str">
        <f t="shared" si="521"/>
        <v>Respiratory Medicine8</v>
      </c>
      <c r="C505" s="402" t="str">
        <f t="shared" si="557"/>
        <v>Respiratory Medicine</v>
      </c>
      <c r="D505" s="86">
        <v>8</v>
      </c>
      <c r="E505" s="44" t="s">
        <v>49</v>
      </c>
      <c r="F505" s="27"/>
      <c r="G505" s="28"/>
      <c r="H505" s="28"/>
      <c r="I505" s="29"/>
      <c r="J505" s="27"/>
      <c r="K505" s="28"/>
      <c r="L505" s="28"/>
      <c r="M505" s="29"/>
      <c r="N505" s="27"/>
      <c r="O505" s="28"/>
      <c r="P505" s="28"/>
      <c r="Q505" s="29"/>
      <c r="R505" s="39"/>
      <c r="S505" s="156">
        <f>SUM(F505:I505)</f>
        <v>0</v>
      </c>
      <c r="T505" s="157">
        <f>SUM(J505:M505)</f>
        <v>0</v>
      </c>
      <c r="U505" s="160">
        <f>SUM(N505:Q505)</f>
        <v>0</v>
      </c>
    </row>
    <row r="506" spans="1:21" x14ac:dyDescent="0.2">
      <c r="A506" s="11">
        <f t="shared" si="520"/>
        <v>0</v>
      </c>
      <c r="B506" s="11" t="str">
        <f t="shared" si="521"/>
        <v>Respiratory Medicine9</v>
      </c>
      <c r="C506" s="402" t="str">
        <f t="shared" si="557"/>
        <v>Respiratory Medicine</v>
      </c>
      <c r="D506" s="86">
        <v>9</v>
      </c>
      <c r="E506" s="45" t="s">
        <v>56</v>
      </c>
      <c r="F506" s="31"/>
      <c r="G506" s="32"/>
      <c r="H506" s="32"/>
      <c r="I506" s="33"/>
      <c r="J506" s="31"/>
      <c r="K506" s="32"/>
      <c r="L506" s="32"/>
      <c r="M506" s="33"/>
      <c r="N506" s="31"/>
      <c r="O506" s="32"/>
      <c r="P506" s="32"/>
      <c r="Q506" s="33"/>
      <c r="R506" s="39"/>
      <c r="S506" s="162">
        <f t="shared" ref="S506:S507" si="572">SUM(F506:I506)</f>
        <v>0</v>
      </c>
      <c r="T506" s="163">
        <f t="shared" ref="T506:T507" si="573">SUM(J506:M506)</f>
        <v>0</v>
      </c>
      <c r="U506" s="165">
        <f t="shared" ref="U506:U507" si="574">SUM(N506:Q506)</f>
        <v>0</v>
      </c>
    </row>
    <row r="507" spans="1:21" x14ac:dyDescent="0.2">
      <c r="A507" s="11">
        <f t="shared" si="520"/>
        <v>0</v>
      </c>
      <c r="B507" s="11" t="str">
        <f t="shared" si="521"/>
        <v>Respiratory Medicine10</v>
      </c>
      <c r="C507" s="402" t="str">
        <f t="shared" si="557"/>
        <v>Respiratory Medicine</v>
      </c>
      <c r="D507" s="84">
        <v>10</v>
      </c>
      <c r="E507" s="21" t="s">
        <v>35</v>
      </c>
      <c r="F507" s="62">
        <f t="shared" ref="F507:Q507" si="575">SUM(F505:F506)</f>
        <v>0</v>
      </c>
      <c r="G507" s="63">
        <f t="shared" si="575"/>
        <v>0</v>
      </c>
      <c r="H507" s="63">
        <f t="shared" si="575"/>
        <v>0</v>
      </c>
      <c r="I507" s="64">
        <f t="shared" si="575"/>
        <v>0</v>
      </c>
      <c r="J507" s="62">
        <f t="shared" si="575"/>
        <v>0</v>
      </c>
      <c r="K507" s="63">
        <f t="shared" si="575"/>
        <v>0</v>
      </c>
      <c r="L507" s="63">
        <f t="shared" si="575"/>
        <v>0</v>
      </c>
      <c r="M507" s="64">
        <f t="shared" si="575"/>
        <v>0</v>
      </c>
      <c r="N507" s="62">
        <f t="shared" si="575"/>
        <v>0</v>
      </c>
      <c r="O507" s="63">
        <f t="shared" si="575"/>
        <v>0</v>
      </c>
      <c r="P507" s="63">
        <f t="shared" si="575"/>
        <v>0</v>
      </c>
      <c r="Q507" s="64">
        <f t="shared" si="575"/>
        <v>0</v>
      </c>
      <c r="R507" s="79"/>
      <c r="S507" s="62">
        <f t="shared" si="572"/>
        <v>0</v>
      </c>
      <c r="T507" s="63">
        <f t="shared" si="573"/>
        <v>0</v>
      </c>
      <c r="U507" s="103">
        <f t="shared" si="574"/>
        <v>0</v>
      </c>
    </row>
    <row r="508" spans="1:21" x14ac:dyDescent="0.2">
      <c r="A508" s="11">
        <f t="shared" si="520"/>
        <v>0</v>
      </c>
      <c r="B508" s="11" t="str">
        <f t="shared" si="521"/>
        <v xml:space="preserve">Respiratory Medicine </v>
      </c>
      <c r="C508" s="402" t="str">
        <f t="shared" si="557"/>
        <v>Respiratory Medicine</v>
      </c>
      <c r="D508" s="89" t="s">
        <v>100</v>
      </c>
      <c r="E508" s="43"/>
      <c r="F508" s="38"/>
      <c r="G508" s="39"/>
      <c r="H508" s="39"/>
      <c r="I508" s="40"/>
      <c r="J508" s="38"/>
      <c r="K508" s="39"/>
      <c r="L508" s="39"/>
      <c r="M508" s="40"/>
      <c r="N508" s="38"/>
      <c r="O508" s="39"/>
      <c r="P508" s="39"/>
      <c r="Q508" s="40"/>
      <c r="R508" s="39"/>
      <c r="S508" s="77"/>
      <c r="T508" s="56"/>
      <c r="U508" s="104"/>
    </row>
    <row r="509" spans="1:21" x14ac:dyDescent="0.2">
      <c r="A509" s="11">
        <f t="shared" si="520"/>
        <v>0</v>
      </c>
      <c r="B509" s="11" t="str">
        <f t="shared" si="521"/>
        <v xml:space="preserve">Respiratory Medicine </v>
      </c>
      <c r="C509" s="402" t="str">
        <f t="shared" si="557"/>
        <v>Respiratory Medicine</v>
      </c>
      <c r="D509" s="84" t="s">
        <v>100</v>
      </c>
      <c r="E509" s="21" t="s">
        <v>27</v>
      </c>
      <c r="F509" s="23"/>
      <c r="G509" s="24"/>
      <c r="H509" s="24"/>
      <c r="I509" s="25"/>
      <c r="J509" s="23"/>
      <c r="K509" s="24"/>
      <c r="L509" s="24"/>
      <c r="M509" s="25"/>
      <c r="N509" s="23"/>
      <c r="O509" s="24"/>
      <c r="P509" s="24"/>
      <c r="Q509" s="25"/>
      <c r="R509" s="39"/>
      <c r="S509" s="71"/>
      <c r="T509" s="72"/>
      <c r="U509" s="100"/>
    </row>
    <row r="510" spans="1:21" x14ac:dyDescent="0.2">
      <c r="A510" s="11">
        <f t="shared" si="520"/>
        <v>0</v>
      </c>
      <c r="B510" s="11" t="str">
        <f t="shared" si="521"/>
        <v>Respiratory Medicine11</v>
      </c>
      <c r="C510" s="402" t="str">
        <f t="shared" si="557"/>
        <v>Respiratory Medicine</v>
      </c>
      <c r="D510" s="154">
        <v>11</v>
      </c>
      <c r="E510" s="155" t="s">
        <v>133</v>
      </c>
      <c r="F510" s="156">
        <f>F502-F505</f>
        <v>0</v>
      </c>
      <c r="G510" s="157">
        <f t="shared" ref="G510:Q510" si="576">G502-G505</f>
        <v>0</v>
      </c>
      <c r="H510" s="157">
        <f t="shared" si="576"/>
        <v>0</v>
      </c>
      <c r="I510" s="158">
        <f t="shared" si="576"/>
        <v>0</v>
      </c>
      <c r="J510" s="156">
        <f t="shared" si="576"/>
        <v>0</v>
      </c>
      <c r="K510" s="157">
        <f t="shared" si="576"/>
        <v>0</v>
      </c>
      <c r="L510" s="157">
        <f t="shared" si="576"/>
        <v>0</v>
      </c>
      <c r="M510" s="158">
        <f t="shared" si="576"/>
        <v>0</v>
      </c>
      <c r="N510" s="156">
        <f t="shared" si="576"/>
        <v>0</v>
      </c>
      <c r="O510" s="157">
        <f t="shared" si="576"/>
        <v>0</v>
      </c>
      <c r="P510" s="157">
        <f t="shared" si="576"/>
        <v>0</v>
      </c>
      <c r="Q510" s="158">
        <f t="shared" si="576"/>
        <v>0</v>
      </c>
      <c r="R510" s="56"/>
      <c r="S510" s="158">
        <f t="shared" ref="S510:U510" si="577">S502-S505</f>
        <v>0</v>
      </c>
      <c r="T510" s="157">
        <f t="shared" si="577"/>
        <v>0</v>
      </c>
      <c r="U510" s="160">
        <f t="shared" si="577"/>
        <v>0</v>
      </c>
    </row>
    <row r="511" spans="1:21" x14ac:dyDescent="0.2">
      <c r="A511" s="11">
        <f t="shared" si="520"/>
        <v>0</v>
      </c>
      <c r="B511" s="11" t="str">
        <f t="shared" si="521"/>
        <v>Respiratory Medicine12</v>
      </c>
      <c r="C511" s="402" t="str">
        <f t="shared" si="557"/>
        <v>Respiratory Medicine</v>
      </c>
      <c r="D511" s="154">
        <v>12</v>
      </c>
      <c r="E511" s="155" t="s">
        <v>134</v>
      </c>
      <c r="F511" s="162">
        <f t="shared" ref="F511:U511" si="578">F502-F507</f>
        <v>0</v>
      </c>
      <c r="G511" s="163">
        <f t="shared" si="578"/>
        <v>0</v>
      </c>
      <c r="H511" s="163">
        <f t="shared" si="578"/>
        <v>0</v>
      </c>
      <c r="I511" s="164">
        <f t="shared" si="578"/>
        <v>0</v>
      </c>
      <c r="J511" s="162">
        <f t="shared" si="578"/>
        <v>0</v>
      </c>
      <c r="K511" s="163">
        <f t="shared" si="578"/>
        <v>0</v>
      </c>
      <c r="L511" s="163">
        <f t="shared" si="578"/>
        <v>0</v>
      </c>
      <c r="M511" s="164">
        <f t="shared" si="578"/>
        <v>0</v>
      </c>
      <c r="N511" s="162">
        <f t="shared" si="578"/>
        <v>0</v>
      </c>
      <c r="O511" s="163">
        <f t="shared" si="578"/>
        <v>0</v>
      </c>
      <c r="P511" s="163">
        <f t="shared" si="578"/>
        <v>0</v>
      </c>
      <c r="Q511" s="164">
        <f t="shared" si="578"/>
        <v>0</v>
      </c>
      <c r="R511" s="56">
        <f t="shared" si="578"/>
        <v>0</v>
      </c>
      <c r="S511" s="162">
        <f t="shared" si="578"/>
        <v>0</v>
      </c>
      <c r="T511" s="163">
        <f t="shared" si="578"/>
        <v>0</v>
      </c>
      <c r="U511" s="165">
        <f t="shared" si="578"/>
        <v>0</v>
      </c>
    </row>
    <row r="512" spans="1:21" x14ac:dyDescent="0.2">
      <c r="A512" s="11">
        <f t="shared" si="520"/>
        <v>0</v>
      </c>
      <c r="B512" s="11" t="str">
        <f t="shared" si="521"/>
        <v>Respiratory Medicine13</v>
      </c>
      <c r="C512" s="402" t="str">
        <f t="shared" si="557"/>
        <v>Respiratory Medicine</v>
      </c>
      <c r="D512" s="154">
        <v>13</v>
      </c>
      <c r="E512" s="161" t="s">
        <v>30</v>
      </c>
      <c r="F512" s="173">
        <f>F496+F511</f>
        <v>0</v>
      </c>
      <c r="G512" s="167">
        <f>F512+G511</f>
        <v>0</v>
      </c>
      <c r="H512" s="167">
        <f t="shared" ref="H512:Q512" si="579">G512+H511</f>
        <v>0</v>
      </c>
      <c r="I512" s="169">
        <f t="shared" si="579"/>
        <v>0</v>
      </c>
      <c r="J512" s="166">
        <f t="shared" si="579"/>
        <v>0</v>
      </c>
      <c r="K512" s="167">
        <f t="shared" si="579"/>
        <v>0</v>
      </c>
      <c r="L512" s="167">
        <f t="shared" si="579"/>
        <v>0</v>
      </c>
      <c r="M512" s="169">
        <f t="shared" si="579"/>
        <v>0</v>
      </c>
      <c r="N512" s="166">
        <f t="shared" si="579"/>
        <v>0</v>
      </c>
      <c r="O512" s="167">
        <f t="shared" si="579"/>
        <v>0</v>
      </c>
      <c r="P512" s="167">
        <f t="shared" si="579"/>
        <v>0</v>
      </c>
      <c r="Q512" s="169">
        <f t="shared" si="579"/>
        <v>0</v>
      </c>
      <c r="R512" s="56"/>
      <c r="S512" s="166">
        <f>I512</f>
        <v>0</v>
      </c>
      <c r="T512" s="167">
        <f>M512</f>
        <v>0</v>
      </c>
      <c r="U512" s="168">
        <f>Q512</f>
        <v>0</v>
      </c>
    </row>
    <row r="513" spans="1:21" x14ac:dyDescent="0.2">
      <c r="A513" s="11">
        <f t="shared" si="520"/>
        <v>0</v>
      </c>
      <c r="B513" s="11" t="str">
        <f t="shared" si="521"/>
        <v>Respiratory Medicine14</v>
      </c>
      <c r="C513" s="402" t="str">
        <f t="shared" si="557"/>
        <v>Respiratory Medicine</v>
      </c>
      <c r="D513" s="154">
        <v>14</v>
      </c>
      <c r="E513" s="155" t="s">
        <v>28</v>
      </c>
      <c r="F513" s="166" t="e">
        <f>F512/(F507/13)</f>
        <v>#DIV/0!</v>
      </c>
      <c r="G513" s="167" t="e">
        <f t="shared" ref="G513:Q513" si="580">G512/(G507/13)</f>
        <v>#DIV/0!</v>
      </c>
      <c r="H513" s="167" t="e">
        <f t="shared" si="580"/>
        <v>#DIV/0!</v>
      </c>
      <c r="I513" s="169" t="e">
        <f t="shared" si="580"/>
        <v>#DIV/0!</v>
      </c>
      <c r="J513" s="166" t="e">
        <f t="shared" si="580"/>
        <v>#DIV/0!</v>
      </c>
      <c r="K513" s="167" t="e">
        <f t="shared" si="580"/>
        <v>#DIV/0!</v>
      </c>
      <c r="L513" s="167" t="e">
        <f t="shared" si="580"/>
        <v>#DIV/0!</v>
      </c>
      <c r="M513" s="169" t="e">
        <f t="shared" si="580"/>
        <v>#DIV/0!</v>
      </c>
      <c r="N513" s="166" t="e">
        <f t="shared" si="580"/>
        <v>#DIV/0!</v>
      </c>
      <c r="O513" s="167" t="e">
        <f t="shared" si="580"/>
        <v>#DIV/0!</v>
      </c>
      <c r="P513" s="167" t="e">
        <f t="shared" si="580"/>
        <v>#DIV/0!</v>
      </c>
      <c r="Q513" s="169" t="e">
        <f t="shared" si="580"/>
        <v>#DIV/0!</v>
      </c>
      <c r="R513" s="56"/>
      <c r="S513" s="166" t="e">
        <f t="shared" ref="S513" si="581">I513</f>
        <v>#DIV/0!</v>
      </c>
      <c r="T513" s="167" t="e">
        <f t="shared" ref="T513" si="582">M513</f>
        <v>#DIV/0!</v>
      </c>
      <c r="U513" s="168" t="e">
        <f t="shared" ref="U513" si="583">Q513</f>
        <v>#DIV/0!</v>
      </c>
    </row>
    <row r="514" spans="1:21" x14ac:dyDescent="0.2">
      <c r="A514" s="11">
        <f t="shared" si="520"/>
        <v>0</v>
      </c>
      <c r="B514" s="11" t="str">
        <f t="shared" si="521"/>
        <v>Respiratory Medicine15</v>
      </c>
      <c r="C514" s="402" t="str">
        <f t="shared" si="557"/>
        <v>Respiratory Medicine</v>
      </c>
      <c r="D514" s="86">
        <v>15</v>
      </c>
      <c r="E514" s="45" t="s">
        <v>33</v>
      </c>
      <c r="F514" s="48"/>
      <c r="G514" s="46"/>
      <c r="H514" s="46"/>
      <c r="I514" s="47"/>
      <c r="J514" s="48"/>
      <c r="K514" s="46"/>
      <c r="L514" s="46"/>
      <c r="M514" s="47"/>
      <c r="N514" s="48"/>
      <c r="O514" s="46"/>
      <c r="P514" s="46"/>
      <c r="Q514" s="47"/>
      <c r="R514" s="39"/>
      <c r="S514" s="166">
        <f>I514</f>
        <v>0</v>
      </c>
      <c r="T514" s="167">
        <f>M514</f>
        <v>0</v>
      </c>
      <c r="U514" s="168">
        <f>Q514</f>
        <v>0</v>
      </c>
    </row>
    <row r="515" spans="1:21" x14ac:dyDescent="0.2">
      <c r="A515" s="11">
        <f t="shared" si="520"/>
        <v>0</v>
      </c>
      <c r="B515" s="11" t="str">
        <f t="shared" si="521"/>
        <v>Respiratory Medicine16</v>
      </c>
      <c r="C515" s="402" t="str">
        <f t="shared" si="557"/>
        <v>Respiratory Medicine</v>
      </c>
      <c r="D515" s="154">
        <v>16</v>
      </c>
      <c r="E515" s="155" t="s">
        <v>275</v>
      </c>
      <c r="F515" s="166" t="e">
        <f>VLOOKUP(CONCATENATE($A515,$C515),'[1]TTG Board spclty milstns MNTH'!$D$2:$AJ$386,F$7,FALSE)</f>
        <v>#N/A</v>
      </c>
      <c r="G515" s="167" t="e">
        <f>VLOOKUP(CONCATENATE($A515,$C515),'[1]TTG Board spclty milstns MNTH'!$D$2:$AJ$386,G$7,FALSE)</f>
        <v>#N/A</v>
      </c>
      <c r="H515" s="167" t="e">
        <f>VLOOKUP(CONCATENATE($A515,$C515),'[1]TTG Board spclty milstns MNTH'!$D$2:$AJ$386,H$7,FALSE)</f>
        <v>#N/A</v>
      </c>
      <c r="I515" s="169" t="e">
        <f>VLOOKUP(CONCATENATE($A515,$C515),'[1]TTG Board spclty milstns MNTH'!$D$2:$AJ$386,I$7,FALSE)</f>
        <v>#N/A</v>
      </c>
      <c r="J515" s="166" t="e">
        <f>VLOOKUP(CONCATENATE($A515,$C515),'[1]TTG Board spclty milstns MNTH'!$D$2:$AJ$386,J$7,FALSE)</f>
        <v>#N/A</v>
      </c>
      <c r="K515" s="167" t="e">
        <f>VLOOKUP(CONCATENATE($A515,$C515),'[1]TTG Board spclty milstns MNTH'!$D$2:$AJ$386,K$7,FALSE)</f>
        <v>#N/A</v>
      </c>
      <c r="L515" s="167" t="e">
        <f>VLOOKUP(CONCATENATE($A515,$C515),'[1]TTG Board spclty milstns MNTH'!$D$2:$AJ$386,L$7,FALSE)</f>
        <v>#N/A</v>
      </c>
      <c r="M515" s="169" t="e">
        <f>VLOOKUP(CONCATENATE($A515,$C515),'[1]TTG Board spclty milstns MNTH'!$D$2:$AJ$386,M$7,FALSE)</f>
        <v>#N/A</v>
      </c>
      <c r="N515" s="409" t="s">
        <v>16</v>
      </c>
      <c r="O515" s="410" t="s">
        <v>16</v>
      </c>
      <c r="P515" s="410" t="s">
        <v>16</v>
      </c>
      <c r="Q515" s="411" t="s">
        <v>16</v>
      </c>
      <c r="R515" s="39"/>
      <c r="S515" s="166" t="e">
        <f>I515</f>
        <v>#N/A</v>
      </c>
      <c r="T515" s="167" t="e">
        <f>M515</f>
        <v>#N/A</v>
      </c>
      <c r="U515" s="168" t="str">
        <f>Q515</f>
        <v>-</v>
      </c>
    </row>
    <row r="516" spans="1:21" ht="13.5" thickBot="1" x14ac:dyDescent="0.25">
      <c r="A516" s="11">
        <f t="shared" si="520"/>
        <v>0</v>
      </c>
      <c r="B516" s="11" t="str">
        <f t="shared" si="521"/>
        <v>Respiratory Medicine17</v>
      </c>
      <c r="C516" s="402" t="str">
        <f t="shared" si="557"/>
        <v>Respiratory Medicine</v>
      </c>
      <c r="D516" s="86">
        <v>17</v>
      </c>
      <c r="E516" s="44" t="s">
        <v>34</v>
      </c>
      <c r="F516" s="48"/>
      <c r="G516" s="46"/>
      <c r="H516" s="46"/>
      <c r="I516" s="47"/>
      <c r="J516" s="48"/>
      <c r="K516" s="46"/>
      <c r="L516" s="46"/>
      <c r="M516" s="47"/>
      <c r="N516" s="48"/>
      <c r="O516" s="46"/>
      <c r="P516" s="46"/>
      <c r="Q516" s="47"/>
      <c r="R516" s="39"/>
      <c r="S516" s="166">
        <f>I516</f>
        <v>0</v>
      </c>
      <c r="T516" s="167">
        <f>M516</f>
        <v>0</v>
      </c>
      <c r="U516" s="168">
        <f>Q516</f>
        <v>0</v>
      </c>
    </row>
    <row r="517" spans="1:21" ht="18.75" thickBot="1" x14ac:dyDescent="0.3">
      <c r="A517" s="11">
        <f t="shared" si="520"/>
        <v>0</v>
      </c>
      <c r="B517" s="11" t="str">
        <f t="shared" si="521"/>
        <v>Restorative DentistryRestorative Dentistry</v>
      </c>
      <c r="C517" s="416" t="str">
        <f>D517</f>
        <v>Restorative Dentistry</v>
      </c>
      <c r="D517" s="417" t="s">
        <v>78</v>
      </c>
      <c r="E517" s="80"/>
      <c r="F517" s="127"/>
      <c r="G517" s="81"/>
      <c r="H517" s="81"/>
      <c r="I517" s="81"/>
      <c r="J517" s="81"/>
      <c r="K517" s="81"/>
      <c r="L517" s="81"/>
      <c r="M517" s="81"/>
      <c r="N517" s="69"/>
      <c r="O517" s="69"/>
      <c r="P517" s="69"/>
      <c r="Q517" s="69"/>
      <c r="R517" s="69"/>
      <c r="S517" s="134"/>
      <c r="T517" s="134"/>
      <c r="U517" s="135"/>
    </row>
    <row r="518" spans="1:21" x14ac:dyDescent="0.2">
      <c r="A518" s="11">
        <f t="shared" si="520"/>
        <v>0</v>
      </c>
      <c r="B518" s="11" t="str">
        <f t="shared" si="521"/>
        <v>Restorative Dentistry1</v>
      </c>
      <c r="C518" s="402" t="str">
        <f>C517</f>
        <v>Restorative Dentistry</v>
      </c>
      <c r="D518" s="84">
        <v>1</v>
      </c>
      <c r="E518" s="21" t="s">
        <v>55</v>
      </c>
      <c r="F518" s="198">
        <v>0</v>
      </c>
      <c r="G518" s="20"/>
      <c r="H518" s="20"/>
      <c r="I518" s="120"/>
      <c r="J518" s="128"/>
      <c r="K518" s="13"/>
      <c r="L518" s="13"/>
      <c r="M518" s="129"/>
      <c r="N518" s="128"/>
      <c r="O518" s="13"/>
      <c r="P518" s="13"/>
      <c r="Q518" s="129"/>
      <c r="R518" s="41"/>
      <c r="S518" s="117"/>
      <c r="T518" s="65"/>
      <c r="U518" s="118"/>
    </row>
    <row r="519" spans="1:21" x14ac:dyDescent="0.2">
      <c r="A519" s="11">
        <f t="shared" si="520"/>
        <v>0</v>
      </c>
      <c r="B519" s="11" t="str">
        <f t="shared" si="521"/>
        <v>Restorative Dentistry2</v>
      </c>
      <c r="C519" s="402" t="str">
        <f t="shared" ref="C519:C540" si="584">C518</f>
        <v>Restorative Dentistry</v>
      </c>
      <c r="D519" s="84">
        <v>2</v>
      </c>
      <c r="E519" s="21" t="s">
        <v>117</v>
      </c>
      <c r="F519" s="198">
        <v>0</v>
      </c>
      <c r="G519" s="20"/>
      <c r="H519" s="20"/>
      <c r="I519" s="120"/>
      <c r="J519" s="119"/>
      <c r="K519" s="20"/>
      <c r="L519" s="20"/>
      <c r="M519" s="120"/>
      <c r="N519" s="119"/>
      <c r="O519" s="20"/>
      <c r="P519" s="20"/>
      <c r="Q519" s="120"/>
      <c r="R519" s="41"/>
      <c r="S519" s="117"/>
      <c r="T519" s="65"/>
      <c r="U519" s="118"/>
    </row>
    <row r="520" spans="1:21" x14ac:dyDescent="0.2">
      <c r="A520" s="11">
        <f t="shared" si="520"/>
        <v>0</v>
      </c>
      <c r="B520" s="11" t="str">
        <f t="shared" si="521"/>
        <v>Restorative Dentistry3</v>
      </c>
      <c r="C520" s="402" t="str">
        <f t="shared" si="584"/>
        <v>Restorative Dentistry</v>
      </c>
      <c r="D520" s="84">
        <v>3</v>
      </c>
      <c r="E520" s="21" t="s">
        <v>118</v>
      </c>
      <c r="F520" s="198">
        <v>0</v>
      </c>
      <c r="G520" s="20"/>
      <c r="H520" s="20"/>
      <c r="I520" s="120"/>
      <c r="J520" s="119"/>
      <c r="K520" s="20"/>
      <c r="L520" s="20"/>
      <c r="M520" s="120"/>
      <c r="N520" s="119"/>
      <c r="O520" s="20"/>
      <c r="P520" s="20"/>
      <c r="Q520" s="120"/>
      <c r="R520" s="41"/>
      <c r="S520" s="117"/>
      <c r="T520" s="65"/>
      <c r="U520" s="118"/>
    </row>
    <row r="521" spans="1:21" x14ac:dyDescent="0.2">
      <c r="A521" s="11">
        <f t="shared" si="520"/>
        <v>0</v>
      </c>
      <c r="B521" s="11" t="str">
        <f t="shared" si="521"/>
        <v xml:space="preserve">Restorative Dentistry </v>
      </c>
      <c r="C521" s="402" t="str">
        <f t="shared" si="584"/>
        <v>Restorative Dentistry</v>
      </c>
      <c r="D521" s="88" t="s">
        <v>100</v>
      </c>
      <c r="E521" s="34"/>
      <c r="F521" s="20"/>
      <c r="G521" s="20"/>
      <c r="H521" s="20"/>
      <c r="I521" s="120"/>
      <c r="J521" s="130"/>
      <c r="K521" s="52"/>
      <c r="L521" s="52"/>
      <c r="M521" s="131"/>
      <c r="N521" s="130"/>
      <c r="O521" s="52"/>
      <c r="P521" s="52"/>
      <c r="Q521" s="131"/>
      <c r="R521" s="41"/>
      <c r="S521" s="117"/>
      <c r="T521" s="65"/>
      <c r="U521" s="118"/>
    </row>
    <row r="522" spans="1:21" x14ac:dyDescent="0.2">
      <c r="A522" s="11">
        <f t="shared" si="520"/>
        <v>0</v>
      </c>
      <c r="B522" s="11" t="str">
        <f t="shared" si="521"/>
        <v xml:space="preserve">Restorative Dentistry </v>
      </c>
      <c r="C522" s="402" t="str">
        <f t="shared" si="584"/>
        <v>Restorative Dentistry</v>
      </c>
      <c r="D522" s="84" t="s">
        <v>100</v>
      </c>
      <c r="E522" s="21" t="s">
        <v>36</v>
      </c>
      <c r="F522" s="23"/>
      <c r="G522" s="24"/>
      <c r="H522" s="24"/>
      <c r="I522" s="25"/>
      <c r="J522" s="23"/>
      <c r="K522" s="24"/>
      <c r="L522" s="24"/>
      <c r="M522" s="25"/>
      <c r="N522" s="23"/>
      <c r="O522" s="24"/>
      <c r="P522" s="24"/>
      <c r="Q522" s="25"/>
      <c r="R522" s="41"/>
      <c r="S522" s="71"/>
      <c r="T522" s="72"/>
      <c r="U522" s="100"/>
    </row>
    <row r="523" spans="1:21" x14ac:dyDescent="0.2">
      <c r="A523" s="11">
        <f t="shared" si="520"/>
        <v>0</v>
      </c>
      <c r="B523" s="11" t="str">
        <f t="shared" si="521"/>
        <v>Restorative Dentistry4</v>
      </c>
      <c r="C523" s="402" t="str">
        <f t="shared" si="584"/>
        <v>Restorative Dentistry</v>
      </c>
      <c r="D523" s="86">
        <v>4</v>
      </c>
      <c r="E523" s="44" t="s">
        <v>15</v>
      </c>
      <c r="F523" s="27"/>
      <c r="G523" s="28"/>
      <c r="H523" s="28"/>
      <c r="I523" s="29"/>
      <c r="J523" s="27"/>
      <c r="K523" s="28"/>
      <c r="L523" s="28"/>
      <c r="M523" s="29"/>
      <c r="N523" s="27"/>
      <c r="O523" s="28"/>
      <c r="P523" s="28"/>
      <c r="Q523" s="29"/>
      <c r="R523" s="41"/>
      <c r="S523" s="181">
        <f>SUM(F523:I523)</f>
        <v>0</v>
      </c>
      <c r="T523" s="182">
        <f>SUM(J523:M523)</f>
        <v>0</v>
      </c>
      <c r="U523" s="183">
        <f>SUM(N523:Q523)</f>
        <v>0</v>
      </c>
    </row>
    <row r="524" spans="1:21" x14ac:dyDescent="0.2">
      <c r="A524" s="11">
        <f t="shared" si="520"/>
        <v>0</v>
      </c>
      <c r="B524" s="11" t="str">
        <f t="shared" si="521"/>
        <v>Restorative Dentistry5</v>
      </c>
      <c r="C524" s="402" t="str">
        <f t="shared" si="584"/>
        <v>Restorative Dentistry</v>
      </c>
      <c r="D524" s="154">
        <v>5</v>
      </c>
      <c r="E524" s="161" t="s">
        <v>31</v>
      </c>
      <c r="F524" s="163">
        <f>VLOOKUP(CONCATENATE($C524,$F$8),'1. Performance Plan OP'!$B$13:$U$672,F$9,FALSE)</f>
        <v>0</v>
      </c>
      <c r="G524" s="157">
        <f>VLOOKUP(CONCATENATE($C524,$F$8),'1. Performance Plan OP'!$B$13:$U$672,G$9,FALSE)</f>
        <v>0</v>
      </c>
      <c r="H524" s="157">
        <f>VLOOKUP(CONCATENATE($C524,$F$8),'1. Performance Plan OP'!$B$13:$U$672,H$9,FALSE)</f>
        <v>0</v>
      </c>
      <c r="I524" s="158">
        <f>VLOOKUP(CONCATENATE($C524,$F$8),'1. Performance Plan OP'!$B$13:$U$672,I$9,FALSE)</f>
        <v>0</v>
      </c>
      <c r="J524" s="156">
        <f>VLOOKUP(CONCATENATE($C524,$F$8),'1. Performance Plan OP'!$B$13:$U$672,J$9,FALSE)</f>
        <v>0</v>
      </c>
      <c r="K524" s="157">
        <f>VLOOKUP(CONCATENATE($C524,$F$8),'1. Performance Plan OP'!$B$13:$U$672,K$9,FALSE)</f>
        <v>0</v>
      </c>
      <c r="L524" s="157">
        <f>VLOOKUP(CONCATENATE($C524,$F$8),'1. Performance Plan OP'!$B$13:$U$672,L$9,FALSE)</f>
        <v>0</v>
      </c>
      <c r="M524" s="158">
        <f>VLOOKUP(CONCATENATE($C524,$F$8),'1. Performance Plan OP'!$B$13:$U$672,M$9,FALSE)</f>
        <v>0</v>
      </c>
      <c r="N524" s="156">
        <f>VLOOKUP(CONCATENATE($C524,$F$8),'1. Performance Plan OP'!$B$13:$U$672,N$9,FALSE)</f>
        <v>0</v>
      </c>
      <c r="O524" s="157">
        <f>VLOOKUP(CONCATENATE($C524,$F$8),'1. Performance Plan OP'!$B$13:$U$672,O$9,FALSE)</f>
        <v>0</v>
      </c>
      <c r="P524" s="157">
        <f>VLOOKUP(CONCATENATE($C524,$F$8),'1. Performance Plan OP'!$B$13:$U$672,P$9,FALSE)</f>
        <v>0</v>
      </c>
      <c r="Q524" s="158">
        <f>VLOOKUP(CONCATENATE($C524,$F$8),'1. Performance Plan OP'!$B$13:$U$672,Q$9,FALSE)</f>
        <v>0</v>
      </c>
      <c r="R524" s="79"/>
      <c r="S524" s="156">
        <f>SUM(F524:I524)</f>
        <v>0</v>
      </c>
      <c r="T524" s="157">
        <f>SUM(J524:M524)</f>
        <v>0</v>
      </c>
      <c r="U524" s="160">
        <f>SUM(N524:Q524)</f>
        <v>0</v>
      </c>
    </row>
    <row r="525" spans="1:21" x14ac:dyDescent="0.2">
      <c r="A525" s="11">
        <f t="shared" si="520"/>
        <v>0</v>
      </c>
      <c r="B525" s="11" t="str">
        <f t="shared" si="521"/>
        <v>Restorative Dentistry6</v>
      </c>
      <c r="C525" s="402" t="str">
        <f t="shared" si="584"/>
        <v>Restorative Dentistry</v>
      </c>
      <c r="D525" s="87">
        <v>6</v>
      </c>
      <c r="E525" s="45" t="s">
        <v>14</v>
      </c>
      <c r="F525" s="31"/>
      <c r="G525" s="32"/>
      <c r="H525" s="32"/>
      <c r="I525" s="33"/>
      <c r="J525" s="31"/>
      <c r="K525" s="32"/>
      <c r="L525" s="32"/>
      <c r="M525" s="33"/>
      <c r="N525" s="31"/>
      <c r="O525" s="32"/>
      <c r="P525" s="32"/>
      <c r="Q525" s="33"/>
      <c r="R525" s="41"/>
      <c r="S525" s="162">
        <f t="shared" ref="S525:S526" si="585">SUM(F525:I525)</f>
        <v>0</v>
      </c>
      <c r="T525" s="163">
        <f t="shared" ref="T525:T526" si="586">SUM(J525:M525)</f>
        <v>0</v>
      </c>
      <c r="U525" s="165">
        <f t="shared" ref="U525:U526" si="587">SUM(N525:Q525)</f>
        <v>0</v>
      </c>
    </row>
    <row r="526" spans="1:21" x14ac:dyDescent="0.2">
      <c r="A526" s="11">
        <f t="shared" ref="A526:A588" si="588">$E$5</f>
        <v>0</v>
      </c>
      <c r="B526" s="11" t="str">
        <f t="shared" ref="B526:B588" si="589">CONCATENATE(C526,D526)</f>
        <v>Restorative Dentistry7</v>
      </c>
      <c r="C526" s="402" t="str">
        <f t="shared" si="584"/>
        <v>Restorative Dentistry</v>
      </c>
      <c r="D526" s="84">
        <v>7</v>
      </c>
      <c r="E526" s="21" t="s">
        <v>18</v>
      </c>
      <c r="F526" s="62">
        <f>SUM(F523:F524)-F525</f>
        <v>0</v>
      </c>
      <c r="G526" s="63">
        <f t="shared" ref="G526" si="590">SUM(G523:G524)-G525</f>
        <v>0</v>
      </c>
      <c r="H526" s="63">
        <f t="shared" ref="H526" si="591">SUM(H523:H524)-H525</f>
        <v>0</v>
      </c>
      <c r="I526" s="64">
        <f t="shared" ref="I526" si="592">SUM(I523:I524)-I525</f>
        <v>0</v>
      </c>
      <c r="J526" s="62">
        <f t="shared" ref="J526" si="593">SUM(J523:J524)-J525</f>
        <v>0</v>
      </c>
      <c r="K526" s="63">
        <f t="shared" ref="K526" si="594">SUM(K523:K524)-K525</f>
        <v>0</v>
      </c>
      <c r="L526" s="63">
        <f t="shared" ref="L526" si="595">SUM(L523:L524)-L525</f>
        <v>0</v>
      </c>
      <c r="M526" s="64">
        <f t="shared" ref="M526" si="596">SUM(M523:M524)-M525</f>
        <v>0</v>
      </c>
      <c r="N526" s="62">
        <f t="shared" ref="N526" si="597">SUM(N523:N524)-N525</f>
        <v>0</v>
      </c>
      <c r="O526" s="63">
        <f t="shared" ref="O526" si="598">SUM(O523:O524)-O525</f>
        <v>0</v>
      </c>
      <c r="P526" s="63">
        <f t="shared" ref="P526" si="599">SUM(P523:P524)-P525</f>
        <v>0</v>
      </c>
      <c r="Q526" s="64">
        <f t="shared" ref="Q526" si="600">SUM(Q523:Q524)-Q525</f>
        <v>0</v>
      </c>
      <c r="R526" s="79"/>
      <c r="S526" s="62">
        <f t="shared" si="585"/>
        <v>0</v>
      </c>
      <c r="T526" s="63">
        <f t="shared" si="586"/>
        <v>0</v>
      </c>
      <c r="U526" s="103">
        <f t="shared" si="587"/>
        <v>0</v>
      </c>
    </row>
    <row r="527" spans="1:21" x14ac:dyDescent="0.2">
      <c r="A527" s="11">
        <f t="shared" si="588"/>
        <v>0</v>
      </c>
      <c r="B527" s="11" t="str">
        <f t="shared" si="589"/>
        <v xml:space="preserve">Restorative Dentistry </v>
      </c>
      <c r="C527" s="402" t="str">
        <f t="shared" si="584"/>
        <v>Restorative Dentistry</v>
      </c>
      <c r="D527" s="88" t="s">
        <v>100</v>
      </c>
      <c r="E527" s="34"/>
      <c r="F527" s="35"/>
      <c r="G527" s="36"/>
      <c r="H527" s="36"/>
      <c r="I527" s="37"/>
      <c r="J527" s="38"/>
      <c r="K527" s="39"/>
      <c r="L527" s="39"/>
      <c r="M527" s="40"/>
      <c r="N527" s="38"/>
      <c r="O527" s="39"/>
      <c r="P527" s="39"/>
      <c r="Q527" s="40"/>
      <c r="R527" s="41"/>
      <c r="S527" s="77"/>
      <c r="T527" s="56"/>
      <c r="U527" s="104"/>
    </row>
    <row r="528" spans="1:21" x14ac:dyDescent="0.2">
      <c r="A528" s="11">
        <f t="shared" si="588"/>
        <v>0</v>
      </c>
      <c r="B528" s="11" t="str">
        <f t="shared" si="589"/>
        <v xml:space="preserve">Restorative Dentistry </v>
      </c>
      <c r="C528" s="402" t="str">
        <f t="shared" si="584"/>
        <v>Restorative Dentistry</v>
      </c>
      <c r="D528" s="84" t="s">
        <v>100</v>
      </c>
      <c r="E528" s="21" t="s">
        <v>32</v>
      </c>
      <c r="F528" s="23"/>
      <c r="G528" s="24"/>
      <c r="H528" s="24"/>
      <c r="I528" s="25"/>
      <c r="J528" s="23"/>
      <c r="K528" s="24"/>
      <c r="L528" s="24"/>
      <c r="M528" s="25"/>
      <c r="N528" s="23"/>
      <c r="O528" s="24"/>
      <c r="P528" s="24"/>
      <c r="Q528" s="25"/>
      <c r="R528" s="41"/>
      <c r="S528" s="71"/>
      <c r="T528" s="72"/>
      <c r="U528" s="100"/>
    </row>
    <row r="529" spans="1:21" x14ac:dyDescent="0.2">
      <c r="A529" s="11">
        <f t="shared" si="588"/>
        <v>0</v>
      </c>
      <c r="B529" s="11" t="str">
        <f t="shared" si="589"/>
        <v>Restorative Dentistry8</v>
      </c>
      <c r="C529" s="402" t="str">
        <f t="shared" si="584"/>
        <v>Restorative Dentistry</v>
      </c>
      <c r="D529" s="86">
        <v>8</v>
      </c>
      <c r="E529" s="44" t="s">
        <v>49</v>
      </c>
      <c r="F529" s="27"/>
      <c r="G529" s="28"/>
      <c r="H529" s="28"/>
      <c r="I529" s="29"/>
      <c r="J529" s="27"/>
      <c r="K529" s="28"/>
      <c r="L529" s="28"/>
      <c r="M529" s="29"/>
      <c r="N529" s="27"/>
      <c r="O529" s="28"/>
      <c r="P529" s="28"/>
      <c r="Q529" s="29"/>
      <c r="R529" s="39"/>
      <c r="S529" s="156">
        <f>SUM(F529:I529)</f>
        <v>0</v>
      </c>
      <c r="T529" s="157">
        <f>SUM(J529:M529)</f>
        <v>0</v>
      </c>
      <c r="U529" s="160">
        <f>SUM(N529:Q529)</f>
        <v>0</v>
      </c>
    </row>
    <row r="530" spans="1:21" x14ac:dyDescent="0.2">
      <c r="A530" s="11">
        <f t="shared" si="588"/>
        <v>0</v>
      </c>
      <c r="B530" s="11" t="str">
        <f t="shared" si="589"/>
        <v>Restorative Dentistry9</v>
      </c>
      <c r="C530" s="402" t="str">
        <f t="shared" si="584"/>
        <v>Restorative Dentistry</v>
      </c>
      <c r="D530" s="86">
        <v>9</v>
      </c>
      <c r="E530" s="45" t="s">
        <v>56</v>
      </c>
      <c r="F530" s="31"/>
      <c r="G530" s="32"/>
      <c r="H530" s="32"/>
      <c r="I530" s="33"/>
      <c r="J530" s="31"/>
      <c r="K530" s="32"/>
      <c r="L530" s="32"/>
      <c r="M530" s="33"/>
      <c r="N530" s="31"/>
      <c r="O530" s="32"/>
      <c r="P530" s="32"/>
      <c r="Q530" s="33"/>
      <c r="R530" s="39"/>
      <c r="S530" s="162">
        <f t="shared" ref="S530:S531" si="601">SUM(F530:I530)</f>
        <v>0</v>
      </c>
      <c r="T530" s="163">
        <f t="shared" ref="T530:T531" si="602">SUM(J530:M530)</f>
        <v>0</v>
      </c>
      <c r="U530" s="165">
        <f t="shared" ref="U530:U531" si="603">SUM(N530:Q530)</f>
        <v>0</v>
      </c>
    </row>
    <row r="531" spans="1:21" x14ac:dyDescent="0.2">
      <c r="A531" s="11">
        <f t="shared" si="588"/>
        <v>0</v>
      </c>
      <c r="B531" s="11" t="str">
        <f t="shared" si="589"/>
        <v>Restorative Dentistry10</v>
      </c>
      <c r="C531" s="402" t="str">
        <f t="shared" si="584"/>
        <v>Restorative Dentistry</v>
      </c>
      <c r="D531" s="84">
        <v>10</v>
      </c>
      <c r="E531" s="21" t="s">
        <v>35</v>
      </c>
      <c r="F531" s="62">
        <f t="shared" ref="F531:Q531" si="604">SUM(F529:F530)</f>
        <v>0</v>
      </c>
      <c r="G531" s="63">
        <f t="shared" si="604"/>
        <v>0</v>
      </c>
      <c r="H531" s="63">
        <f t="shared" si="604"/>
        <v>0</v>
      </c>
      <c r="I531" s="64">
        <f t="shared" si="604"/>
        <v>0</v>
      </c>
      <c r="J531" s="62">
        <f t="shared" si="604"/>
        <v>0</v>
      </c>
      <c r="K531" s="63">
        <f t="shared" si="604"/>
        <v>0</v>
      </c>
      <c r="L531" s="63">
        <f t="shared" si="604"/>
        <v>0</v>
      </c>
      <c r="M531" s="64">
        <f t="shared" si="604"/>
        <v>0</v>
      </c>
      <c r="N531" s="62">
        <f t="shared" si="604"/>
        <v>0</v>
      </c>
      <c r="O531" s="63">
        <f t="shared" si="604"/>
        <v>0</v>
      </c>
      <c r="P531" s="63">
        <f t="shared" si="604"/>
        <v>0</v>
      </c>
      <c r="Q531" s="64">
        <f t="shared" si="604"/>
        <v>0</v>
      </c>
      <c r="R531" s="79"/>
      <c r="S531" s="62">
        <f t="shared" si="601"/>
        <v>0</v>
      </c>
      <c r="T531" s="63">
        <f t="shared" si="602"/>
        <v>0</v>
      </c>
      <c r="U531" s="103">
        <f t="shared" si="603"/>
        <v>0</v>
      </c>
    </row>
    <row r="532" spans="1:21" x14ac:dyDescent="0.2">
      <c r="A532" s="11">
        <f t="shared" si="588"/>
        <v>0</v>
      </c>
      <c r="B532" s="11" t="str">
        <f t="shared" si="589"/>
        <v xml:space="preserve">Restorative Dentistry </v>
      </c>
      <c r="C532" s="402" t="str">
        <f t="shared" si="584"/>
        <v>Restorative Dentistry</v>
      </c>
      <c r="D532" s="89" t="s">
        <v>100</v>
      </c>
      <c r="E532" s="43"/>
      <c r="F532" s="38"/>
      <c r="G532" s="39"/>
      <c r="H532" s="39"/>
      <c r="I532" s="40"/>
      <c r="J532" s="38"/>
      <c r="K532" s="39"/>
      <c r="L532" s="39"/>
      <c r="M532" s="40"/>
      <c r="N532" s="38"/>
      <c r="O532" s="39"/>
      <c r="P532" s="39"/>
      <c r="Q532" s="40"/>
      <c r="R532" s="39"/>
      <c r="S532" s="77"/>
      <c r="T532" s="56"/>
      <c r="U532" s="104"/>
    </row>
    <row r="533" spans="1:21" x14ac:dyDescent="0.2">
      <c r="A533" s="11">
        <f t="shared" si="588"/>
        <v>0</v>
      </c>
      <c r="B533" s="11" t="str">
        <f t="shared" si="589"/>
        <v xml:space="preserve">Restorative Dentistry </v>
      </c>
      <c r="C533" s="402" t="str">
        <f t="shared" si="584"/>
        <v>Restorative Dentistry</v>
      </c>
      <c r="D533" s="84" t="s">
        <v>100</v>
      </c>
      <c r="E533" s="21" t="s">
        <v>27</v>
      </c>
      <c r="F533" s="23"/>
      <c r="G533" s="24"/>
      <c r="H533" s="24"/>
      <c r="I533" s="25"/>
      <c r="J533" s="23"/>
      <c r="K533" s="24"/>
      <c r="L533" s="24"/>
      <c r="M533" s="25"/>
      <c r="N533" s="23"/>
      <c r="O533" s="24"/>
      <c r="P533" s="24"/>
      <c r="Q533" s="25"/>
      <c r="R533" s="39"/>
      <c r="S533" s="71"/>
      <c r="T533" s="72"/>
      <c r="U533" s="100"/>
    </row>
    <row r="534" spans="1:21" x14ac:dyDescent="0.2">
      <c r="A534" s="11">
        <f t="shared" si="588"/>
        <v>0</v>
      </c>
      <c r="B534" s="11" t="str">
        <f t="shared" si="589"/>
        <v>Restorative Dentistry11</v>
      </c>
      <c r="C534" s="402" t="str">
        <f t="shared" si="584"/>
        <v>Restorative Dentistry</v>
      </c>
      <c r="D534" s="154">
        <v>11</v>
      </c>
      <c r="E534" s="155" t="s">
        <v>133</v>
      </c>
      <c r="F534" s="156">
        <f>F526-F529</f>
        <v>0</v>
      </c>
      <c r="G534" s="157">
        <f t="shared" ref="G534:Q534" si="605">G526-G529</f>
        <v>0</v>
      </c>
      <c r="H534" s="157">
        <f t="shared" si="605"/>
        <v>0</v>
      </c>
      <c r="I534" s="158">
        <f t="shared" si="605"/>
        <v>0</v>
      </c>
      <c r="J534" s="156">
        <f t="shared" si="605"/>
        <v>0</v>
      </c>
      <c r="K534" s="157">
        <f t="shared" si="605"/>
        <v>0</v>
      </c>
      <c r="L534" s="157">
        <f t="shared" si="605"/>
        <v>0</v>
      </c>
      <c r="M534" s="158">
        <f t="shared" si="605"/>
        <v>0</v>
      </c>
      <c r="N534" s="156">
        <f t="shared" si="605"/>
        <v>0</v>
      </c>
      <c r="O534" s="157">
        <f t="shared" si="605"/>
        <v>0</v>
      </c>
      <c r="P534" s="157">
        <f t="shared" si="605"/>
        <v>0</v>
      </c>
      <c r="Q534" s="158">
        <f t="shared" si="605"/>
        <v>0</v>
      </c>
      <c r="R534" s="56"/>
      <c r="S534" s="158">
        <f t="shared" ref="S534:U534" si="606">S526-S529</f>
        <v>0</v>
      </c>
      <c r="T534" s="157">
        <f t="shared" si="606"/>
        <v>0</v>
      </c>
      <c r="U534" s="160">
        <f t="shared" si="606"/>
        <v>0</v>
      </c>
    </row>
    <row r="535" spans="1:21" x14ac:dyDescent="0.2">
      <c r="A535" s="11">
        <f t="shared" si="588"/>
        <v>0</v>
      </c>
      <c r="B535" s="11" t="str">
        <f t="shared" si="589"/>
        <v>Restorative Dentistry12</v>
      </c>
      <c r="C535" s="402" t="str">
        <f t="shared" si="584"/>
        <v>Restorative Dentistry</v>
      </c>
      <c r="D535" s="154">
        <v>12</v>
      </c>
      <c r="E535" s="155" t="s">
        <v>134</v>
      </c>
      <c r="F535" s="162">
        <f t="shared" ref="F535:U535" si="607">F526-F531</f>
        <v>0</v>
      </c>
      <c r="G535" s="163">
        <f t="shared" si="607"/>
        <v>0</v>
      </c>
      <c r="H535" s="163">
        <f t="shared" si="607"/>
        <v>0</v>
      </c>
      <c r="I535" s="164">
        <f t="shared" si="607"/>
        <v>0</v>
      </c>
      <c r="J535" s="162">
        <f t="shared" si="607"/>
        <v>0</v>
      </c>
      <c r="K535" s="163">
        <f t="shared" si="607"/>
        <v>0</v>
      </c>
      <c r="L535" s="163">
        <f t="shared" si="607"/>
        <v>0</v>
      </c>
      <c r="M535" s="164">
        <f t="shared" si="607"/>
        <v>0</v>
      </c>
      <c r="N535" s="162">
        <f t="shared" si="607"/>
        <v>0</v>
      </c>
      <c r="O535" s="163">
        <f t="shared" si="607"/>
        <v>0</v>
      </c>
      <c r="P535" s="163">
        <f t="shared" si="607"/>
        <v>0</v>
      </c>
      <c r="Q535" s="164">
        <f t="shared" si="607"/>
        <v>0</v>
      </c>
      <c r="R535" s="56">
        <f t="shared" si="607"/>
        <v>0</v>
      </c>
      <c r="S535" s="162">
        <f t="shared" si="607"/>
        <v>0</v>
      </c>
      <c r="T535" s="163">
        <f t="shared" si="607"/>
        <v>0</v>
      </c>
      <c r="U535" s="165">
        <f t="shared" si="607"/>
        <v>0</v>
      </c>
    </row>
    <row r="536" spans="1:21" x14ac:dyDescent="0.2">
      <c r="A536" s="11">
        <f t="shared" si="588"/>
        <v>0</v>
      </c>
      <c r="B536" s="11" t="str">
        <f t="shared" si="589"/>
        <v>Restorative Dentistry13</v>
      </c>
      <c r="C536" s="402" t="str">
        <f t="shared" si="584"/>
        <v>Restorative Dentistry</v>
      </c>
      <c r="D536" s="154">
        <v>13</v>
      </c>
      <c r="E536" s="161" t="s">
        <v>30</v>
      </c>
      <c r="F536" s="173">
        <f>F520+F535</f>
        <v>0</v>
      </c>
      <c r="G536" s="167">
        <f>F536+G535</f>
        <v>0</v>
      </c>
      <c r="H536" s="167">
        <f t="shared" ref="H536:Q536" si="608">G536+H535</f>
        <v>0</v>
      </c>
      <c r="I536" s="169">
        <f t="shared" si="608"/>
        <v>0</v>
      </c>
      <c r="J536" s="166">
        <f t="shared" si="608"/>
        <v>0</v>
      </c>
      <c r="K536" s="167">
        <f t="shared" si="608"/>
        <v>0</v>
      </c>
      <c r="L536" s="167">
        <f t="shared" si="608"/>
        <v>0</v>
      </c>
      <c r="M536" s="169">
        <f t="shared" si="608"/>
        <v>0</v>
      </c>
      <c r="N536" s="166">
        <f t="shared" si="608"/>
        <v>0</v>
      </c>
      <c r="O536" s="167">
        <f t="shared" si="608"/>
        <v>0</v>
      </c>
      <c r="P536" s="167">
        <f t="shared" si="608"/>
        <v>0</v>
      </c>
      <c r="Q536" s="169">
        <f t="shared" si="608"/>
        <v>0</v>
      </c>
      <c r="R536" s="56"/>
      <c r="S536" s="166">
        <f>I536</f>
        <v>0</v>
      </c>
      <c r="T536" s="167">
        <f>M536</f>
        <v>0</v>
      </c>
      <c r="U536" s="168">
        <f>Q536</f>
        <v>0</v>
      </c>
    </row>
    <row r="537" spans="1:21" x14ac:dyDescent="0.2">
      <c r="A537" s="11">
        <f t="shared" si="588"/>
        <v>0</v>
      </c>
      <c r="B537" s="11" t="str">
        <f t="shared" si="589"/>
        <v>Restorative Dentistry14</v>
      </c>
      <c r="C537" s="402" t="str">
        <f t="shared" si="584"/>
        <v>Restorative Dentistry</v>
      </c>
      <c r="D537" s="154">
        <v>14</v>
      </c>
      <c r="E537" s="155" t="s">
        <v>28</v>
      </c>
      <c r="F537" s="166" t="e">
        <f>F536/(F531/13)</f>
        <v>#DIV/0!</v>
      </c>
      <c r="G537" s="167" t="e">
        <f t="shared" ref="G537:Q537" si="609">G536/(G531/13)</f>
        <v>#DIV/0!</v>
      </c>
      <c r="H537" s="167" t="e">
        <f t="shared" si="609"/>
        <v>#DIV/0!</v>
      </c>
      <c r="I537" s="169" t="e">
        <f t="shared" si="609"/>
        <v>#DIV/0!</v>
      </c>
      <c r="J537" s="166" t="e">
        <f t="shared" si="609"/>
        <v>#DIV/0!</v>
      </c>
      <c r="K537" s="167" t="e">
        <f t="shared" si="609"/>
        <v>#DIV/0!</v>
      </c>
      <c r="L537" s="167" t="e">
        <f t="shared" si="609"/>
        <v>#DIV/0!</v>
      </c>
      <c r="M537" s="169" t="e">
        <f t="shared" si="609"/>
        <v>#DIV/0!</v>
      </c>
      <c r="N537" s="166" t="e">
        <f t="shared" si="609"/>
        <v>#DIV/0!</v>
      </c>
      <c r="O537" s="167" t="e">
        <f t="shared" si="609"/>
        <v>#DIV/0!</v>
      </c>
      <c r="P537" s="167" t="e">
        <f t="shared" si="609"/>
        <v>#DIV/0!</v>
      </c>
      <c r="Q537" s="169" t="e">
        <f t="shared" si="609"/>
        <v>#DIV/0!</v>
      </c>
      <c r="R537" s="56"/>
      <c r="S537" s="166" t="e">
        <f t="shared" ref="S537" si="610">I537</f>
        <v>#DIV/0!</v>
      </c>
      <c r="T537" s="167" t="e">
        <f t="shared" ref="T537" si="611">M537</f>
        <v>#DIV/0!</v>
      </c>
      <c r="U537" s="168" t="e">
        <f t="shared" ref="U537" si="612">Q537</f>
        <v>#DIV/0!</v>
      </c>
    </row>
    <row r="538" spans="1:21" x14ac:dyDescent="0.2">
      <c r="A538" s="11">
        <f t="shared" si="588"/>
        <v>0</v>
      </c>
      <c r="B538" s="11" t="str">
        <f t="shared" si="589"/>
        <v>Restorative Dentistry15</v>
      </c>
      <c r="C538" s="402" t="str">
        <f t="shared" si="584"/>
        <v>Restorative Dentistry</v>
      </c>
      <c r="D538" s="86">
        <v>15</v>
      </c>
      <c r="E538" s="45" t="s">
        <v>33</v>
      </c>
      <c r="F538" s="48"/>
      <c r="G538" s="46"/>
      <c r="H538" s="46"/>
      <c r="I538" s="47"/>
      <c r="J538" s="48"/>
      <c r="K538" s="46"/>
      <c r="L538" s="46"/>
      <c r="M538" s="47"/>
      <c r="N538" s="48"/>
      <c r="O538" s="46"/>
      <c r="P538" s="46"/>
      <c r="Q538" s="47"/>
      <c r="R538" s="39"/>
      <c r="S538" s="166">
        <f>I538</f>
        <v>0</v>
      </c>
      <c r="T538" s="167">
        <f>M538</f>
        <v>0</v>
      </c>
      <c r="U538" s="168">
        <f>Q538</f>
        <v>0</v>
      </c>
    </row>
    <row r="539" spans="1:21" x14ac:dyDescent="0.2">
      <c r="A539" s="11">
        <f t="shared" si="588"/>
        <v>0</v>
      </c>
      <c r="B539" s="11" t="str">
        <f t="shared" si="589"/>
        <v>Restorative Dentistry16</v>
      </c>
      <c r="C539" s="402" t="str">
        <f t="shared" si="584"/>
        <v>Restorative Dentistry</v>
      </c>
      <c r="D539" s="154">
        <v>16</v>
      </c>
      <c r="E539" s="155" t="s">
        <v>275</v>
      </c>
      <c r="F539" s="166" t="e">
        <f>VLOOKUP(CONCATENATE($A539,$C539),'[1]TTG Board spclty milstns MNTH'!$D$2:$AJ$386,F$7,FALSE)</f>
        <v>#N/A</v>
      </c>
      <c r="G539" s="167" t="e">
        <f>VLOOKUP(CONCATENATE($A539,$C539),'[1]TTG Board spclty milstns MNTH'!$D$2:$AJ$386,G$7,FALSE)</f>
        <v>#N/A</v>
      </c>
      <c r="H539" s="167" t="e">
        <f>VLOOKUP(CONCATENATE($A539,$C539),'[1]TTG Board spclty milstns MNTH'!$D$2:$AJ$386,H$7,FALSE)</f>
        <v>#N/A</v>
      </c>
      <c r="I539" s="169" t="e">
        <f>VLOOKUP(CONCATENATE($A539,$C539),'[1]TTG Board spclty milstns MNTH'!$D$2:$AJ$386,I$7,FALSE)</f>
        <v>#N/A</v>
      </c>
      <c r="J539" s="166" t="e">
        <f>VLOOKUP(CONCATENATE($A539,$C539),'[1]TTG Board spclty milstns MNTH'!$D$2:$AJ$386,J$7,FALSE)</f>
        <v>#N/A</v>
      </c>
      <c r="K539" s="167" t="e">
        <f>VLOOKUP(CONCATENATE($A539,$C539),'[1]TTG Board spclty milstns MNTH'!$D$2:$AJ$386,K$7,FALSE)</f>
        <v>#N/A</v>
      </c>
      <c r="L539" s="167" t="e">
        <f>VLOOKUP(CONCATENATE($A539,$C539),'[1]TTG Board spclty milstns MNTH'!$D$2:$AJ$386,L$7,FALSE)</f>
        <v>#N/A</v>
      </c>
      <c r="M539" s="169" t="e">
        <f>VLOOKUP(CONCATENATE($A539,$C539),'[1]TTG Board spclty milstns MNTH'!$D$2:$AJ$386,M$7,FALSE)</f>
        <v>#N/A</v>
      </c>
      <c r="N539" s="409" t="s">
        <v>16</v>
      </c>
      <c r="O539" s="410" t="s">
        <v>16</v>
      </c>
      <c r="P539" s="410" t="s">
        <v>16</v>
      </c>
      <c r="Q539" s="411" t="s">
        <v>16</v>
      </c>
      <c r="R539" s="39"/>
      <c r="S539" s="166" t="e">
        <f>I539</f>
        <v>#N/A</v>
      </c>
      <c r="T539" s="167" t="e">
        <f>M539</f>
        <v>#N/A</v>
      </c>
      <c r="U539" s="168" t="str">
        <f>Q539</f>
        <v>-</v>
      </c>
    </row>
    <row r="540" spans="1:21" ht="13.5" thickBot="1" x14ac:dyDescent="0.25">
      <c r="A540" s="11">
        <f t="shared" si="588"/>
        <v>0</v>
      </c>
      <c r="B540" s="11" t="str">
        <f t="shared" si="589"/>
        <v>Restorative Dentistry17</v>
      </c>
      <c r="C540" s="402" t="str">
        <f t="shared" si="584"/>
        <v>Restorative Dentistry</v>
      </c>
      <c r="D540" s="86">
        <v>17</v>
      </c>
      <c r="E540" s="44" t="s">
        <v>34</v>
      </c>
      <c r="F540" s="48"/>
      <c r="G540" s="46"/>
      <c r="H540" s="46"/>
      <c r="I540" s="47"/>
      <c r="J540" s="48"/>
      <c r="K540" s="46"/>
      <c r="L540" s="46"/>
      <c r="M540" s="47"/>
      <c r="N540" s="48"/>
      <c r="O540" s="46"/>
      <c r="P540" s="46"/>
      <c r="Q540" s="47"/>
      <c r="R540" s="39"/>
      <c r="S540" s="166">
        <f>I540</f>
        <v>0</v>
      </c>
      <c r="T540" s="167">
        <f>M540</f>
        <v>0</v>
      </c>
      <c r="U540" s="168">
        <f>Q540</f>
        <v>0</v>
      </c>
    </row>
    <row r="541" spans="1:21" ht="18.75" thickBot="1" x14ac:dyDescent="0.3">
      <c r="A541" s="11">
        <f t="shared" si="588"/>
        <v>0</v>
      </c>
      <c r="B541" s="11" t="str">
        <f t="shared" si="589"/>
        <v>RheumatologyRheumatology</v>
      </c>
      <c r="C541" s="416" t="str">
        <f>D541</f>
        <v>Rheumatology</v>
      </c>
      <c r="D541" s="417" t="s">
        <v>79</v>
      </c>
      <c r="E541" s="80"/>
      <c r="F541" s="127"/>
      <c r="G541" s="81"/>
      <c r="H541" s="81"/>
      <c r="I541" s="81"/>
      <c r="J541" s="81"/>
      <c r="K541" s="81"/>
      <c r="L541" s="81"/>
      <c r="M541" s="81"/>
      <c r="N541" s="69"/>
      <c r="O541" s="69"/>
      <c r="P541" s="69"/>
      <c r="Q541" s="69"/>
      <c r="R541" s="69"/>
      <c r="S541" s="134"/>
      <c r="T541" s="134"/>
      <c r="U541" s="135"/>
    </row>
    <row r="542" spans="1:21" x14ac:dyDescent="0.2">
      <c r="A542" s="11">
        <f t="shared" si="588"/>
        <v>0</v>
      </c>
      <c r="B542" s="11" t="str">
        <f t="shared" si="589"/>
        <v>Rheumatology1</v>
      </c>
      <c r="C542" s="402" t="str">
        <f>C541</f>
        <v>Rheumatology</v>
      </c>
      <c r="D542" s="84">
        <v>1</v>
      </c>
      <c r="E542" s="21" t="s">
        <v>55</v>
      </c>
      <c r="F542" s="198">
        <v>0</v>
      </c>
      <c r="G542" s="20"/>
      <c r="H542" s="20"/>
      <c r="I542" s="120"/>
      <c r="J542" s="128"/>
      <c r="K542" s="13"/>
      <c r="L542" s="13"/>
      <c r="M542" s="129"/>
      <c r="N542" s="128"/>
      <c r="O542" s="13"/>
      <c r="P542" s="13"/>
      <c r="Q542" s="129"/>
      <c r="R542" s="41"/>
      <c r="S542" s="117"/>
      <c r="T542" s="65"/>
      <c r="U542" s="118"/>
    </row>
    <row r="543" spans="1:21" x14ac:dyDescent="0.2">
      <c r="A543" s="11">
        <f t="shared" si="588"/>
        <v>0</v>
      </c>
      <c r="B543" s="11" t="str">
        <f t="shared" si="589"/>
        <v>Rheumatology2</v>
      </c>
      <c r="C543" s="402" t="str">
        <f t="shared" ref="C543:C564" si="613">C542</f>
        <v>Rheumatology</v>
      </c>
      <c r="D543" s="84">
        <v>2</v>
      </c>
      <c r="E543" s="21" t="s">
        <v>117</v>
      </c>
      <c r="F543" s="198">
        <v>0</v>
      </c>
      <c r="G543" s="20"/>
      <c r="H543" s="20"/>
      <c r="I543" s="120"/>
      <c r="J543" s="119"/>
      <c r="K543" s="20"/>
      <c r="L543" s="20"/>
      <c r="M543" s="120"/>
      <c r="N543" s="119"/>
      <c r="O543" s="20"/>
      <c r="P543" s="20"/>
      <c r="Q543" s="120"/>
      <c r="R543" s="41"/>
      <c r="S543" s="117"/>
      <c r="T543" s="65"/>
      <c r="U543" s="118"/>
    </row>
    <row r="544" spans="1:21" x14ac:dyDescent="0.2">
      <c r="A544" s="11">
        <f t="shared" si="588"/>
        <v>0</v>
      </c>
      <c r="B544" s="11" t="str">
        <f t="shared" si="589"/>
        <v>Rheumatology3</v>
      </c>
      <c r="C544" s="402" t="str">
        <f t="shared" si="613"/>
        <v>Rheumatology</v>
      </c>
      <c r="D544" s="84">
        <v>3</v>
      </c>
      <c r="E544" s="21" t="s">
        <v>118</v>
      </c>
      <c r="F544" s="198">
        <v>0</v>
      </c>
      <c r="G544" s="20"/>
      <c r="H544" s="20"/>
      <c r="I544" s="120"/>
      <c r="J544" s="119"/>
      <c r="K544" s="20"/>
      <c r="L544" s="20"/>
      <c r="M544" s="120"/>
      <c r="N544" s="119"/>
      <c r="O544" s="20"/>
      <c r="P544" s="20"/>
      <c r="Q544" s="120"/>
      <c r="R544" s="41"/>
      <c r="S544" s="117"/>
      <c r="T544" s="65"/>
      <c r="U544" s="118"/>
    </row>
    <row r="545" spans="1:21" x14ac:dyDescent="0.2">
      <c r="A545" s="11">
        <f t="shared" si="588"/>
        <v>0</v>
      </c>
      <c r="B545" s="11" t="str">
        <f t="shared" si="589"/>
        <v xml:space="preserve">Rheumatology </v>
      </c>
      <c r="C545" s="402" t="str">
        <f t="shared" si="613"/>
        <v>Rheumatology</v>
      </c>
      <c r="D545" s="88" t="s">
        <v>100</v>
      </c>
      <c r="E545" s="34"/>
      <c r="F545" s="20"/>
      <c r="G545" s="20"/>
      <c r="H545" s="20"/>
      <c r="I545" s="120"/>
      <c r="J545" s="130"/>
      <c r="K545" s="52"/>
      <c r="L545" s="52"/>
      <c r="M545" s="131"/>
      <c r="N545" s="130"/>
      <c r="O545" s="52"/>
      <c r="P545" s="52"/>
      <c r="Q545" s="131"/>
      <c r="R545" s="41"/>
      <c r="S545" s="117"/>
      <c r="T545" s="65"/>
      <c r="U545" s="118"/>
    </row>
    <row r="546" spans="1:21" x14ac:dyDescent="0.2">
      <c r="A546" s="11">
        <f t="shared" si="588"/>
        <v>0</v>
      </c>
      <c r="B546" s="11" t="str">
        <f t="shared" si="589"/>
        <v xml:space="preserve">Rheumatology </v>
      </c>
      <c r="C546" s="402" t="str">
        <f t="shared" si="613"/>
        <v>Rheumatology</v>
      </c>
      <c r="D546" s="84" t="s">
        <v>100</v>
      </c>
      <c r="E546" s="21" t="s">
        <v>36</v>
      </c>
      <c r="F546" s="23"/>
      <c r="G546" s="24"/>
      <c r="H546" s="24"/>
      <c r="I546" s="25"/>
      <c r="J546" s="23"/>
      <c r="K546" s="24"/>
      <c r="L546" s="24"/>
      <c r="M546" s="25"/>
      <c r="N546" s="23"/>
      <c r="O546" s="24"/>
      <c r="P546" s="24"/>
      <c r="Q546" s="25"/>
      <c r="R546" s="41"/>
      <c r="S546" s="71"/>
      <c r="T546" s="72"/>
      <c r="U546" s="100"/>
    </row>
    <row r="547" spans="1:21" x14ac:dyDescent="0.2">
      <c r="A547" s="11">
        <f t="shared" si="588"/>
        <v>0</v>
      </c>
      <c r="B547" s="11" t="str">
        <f t="shared" si="589"/>
        <v>Rheumatology4</v>
      </c>
      <c r="C547" s="402" t="str">
        <f t="shared" si="613"/>
        <v>Rheumatology</v>
      </c>
      <c r="D547" s="86">
        <v>4</v>
      </c>
      <c r="E547" s="44" t="s">
        <v>15</v>
      </c>
      <c r="F547" s="27"/>
      <c r="G547" s="28"/>
      <c r="H547" s="28"/>
      <c r="I547" s="29"/>
      <c r="J547" s="27"/>
      <c r="K547" s="28"/>
      <c r="L547" s="28"/>
      <c r="M547" s="29"/>
      <c r="N547" s="27"/>
      <c r="O547" s="28"/>
      <c r="P547" s="28"/>
      <c r="Q547" s="29"/>
      <c r="R547" s="41"/>
      <c r="S547" s="181">
        <f>SUM(F547:I547)</f>
        <v>0</v>
      </c>
      <c r="T547" s="182">
        <f>SUM(J547:M547)</f>
        <v>0</v>
      </c>
      <c r="U547" s="183">
        <f>SUM(N547:Q547)</f>
        <v>0</v>
      </c>
    </row>
    <row r="548" spans="1:21" x14ac:dyDescent="0.2">
      <c r="A548" s="11">
        <f t="shared" si="588"/>
        <v>0</v>
      </c>
      <c r="B548" s="11" t="str">
        <f t="shared" si="589"/>
        <v>Rheumatology5</v>
      </c>
      <c r="C548" s="402" t="str">
        <f t="shared" si="613"/>
        <v>Rheumatology</v>
      </c>
      <c r="D548" s="154">
        <v>5</v>
      </c>
      <c r="E548" s="161" t="s">
        <v>31</v>
      </c>
      <c r="F548" s="163">
        <f>VLOOKUP(CONCATENATE($C548,$F$8),'1. Performance Plan OP'!$B$13:$U$672,F$9,FALSE)</f>
        <v>0</v>
      </c>
      <c r="G548" s="157">
        <f>VLOOKUP(CONCATENATE($C548,$F$8),'1. Performance Plan OP'!$B$13:$U$672,G$9,FALSE)</f>
        <v>0</v>
      </c>
      <c r="H548" s="157">
        <f>VLOOKUP(CONCATENATE($C548,$F$8),'1. Performance Plan OP'!$B$13:$U$672,H$9,FALSE)</f>
        <v>0</v>
      </c>
      <c r="I548" s="158">
        <f>VLOOKUP(CONCATENATE($C548,$F$8),'1. Performance Plan OP'!$B$13:$U$672,I$9,FALSE)</f>
        <v>0</v>
      </c>
      <c r="J548" s="156">
        <f>VLOOKUP(CONCATENATE($C548,$F$8),'1. Performance Plan OP'!$B$13:$U$672,J$9,FALSE)</f>
        <v>0</v>
      </c>
      <c r="K548" s="157">
        <f>VLOOKUP(CONCATENATE($C548,$F$8),'1. Performance Plan OP'!$B$13:$U$672,K$9,FALSE)</f>
        <v>0</v>
      </c>
      <c r="L548" s="157">
        <f>VLOOKUP(CONCATENATE($C548,$F$8),'1. Performance Plan OP'!$B$13:$U$672,L$9,FALSE)</f>
        <v>0</v>
      </c>
      <c r="M548" s="158">
        <f>VLOOKUP(CONCATENATE($C548,$F$8),'1. Performance Plan OP'!$B$13:$U$672,M$9,FALSE)</f>
        <v>0</v>
      </c>
      <c r="N548" s="156">
        <f>VLOOKUP(CONCATENATE($C548,$F$8),'1. Performance Plan OP'!$B$13:$U$672,N$9,FALSE)</f>
        <v>0</v>
      </c>
      <c r="O548" s="157">
        <f>VLOOKUP(CONCATENATE($C548,$F$8),'1. Performance Plan OP'!$B$13:$U$672,O$9,FALSE)</f>
        <v>0</v>
      </c>
      <c r="P548" s="157">
        <f>VLOOKUP(CONCATENATE($C548,$F$8),'1. Performance Plan OP'!$B$13:$U$672,P$9,FALSE)</f>
        <v>0</v>
      </c>
      <c r="Q548" s="158">
        <f>VLOOKUP(CONCATENATE($C548,$F$8),'1. Performance Plan OP'!$B$13:$U$672,Q$9,FALSE)</f>
        <v>0</v>
      </c>
      <c r="R548" s="79"/>
      <c r="S548" s="156">
        <f>SUM(F548:I548)</f>
        <v>0</v>
      </c>
      <c r="T548" s="157">
        <f>SUM(J548:M548)</f>
        <v>0</v>
      </c>
      <c r="U548" s="160">
        <f>SUM(N548:Q548)</f>
        <v>0</v>
      </c>
    </row>
    <row r="549" spans="1:21" x14ac:dyDescent="0.2">
      <c r="A549" s="11">
        <f t="shared" si="588"/>
        <v>0</v>
      </c>
      <c r="B549" s="11" t="str">
        <f t="shared" si="589"/>
        <v>Rheumatology6</v>
      </c>
      <c r="C549" s="402" t="str">
        <f t="shared" si="613"/>
        <v>Rheumatology</v>
      </c>
      <c r="D549" s="87">
        <v>6</v>
      </c>
      <c r="E549" s="45" t="s">
        <v>14</v>
      </c>
      <c r="F549" s="31"/>
      <c r="G549" s="32"/>
      <c r="H549" s="32"/>
      <c r="I549" s="33"/>
      <c r="J549" s="31"/>
      <c r="K549" s="32"/>
      <c r="L549" s="32"/>
      <c r="M549" s="33"/>
      <c r="N549" s="31"/>
      <c r="O549" s="32"/>
      <c r="P549" s="32"/>
      <c r="Q549" s="33"/>
      <c r="R549" s="41"/>
      <c r="S549" s="162">
        <f t="shared" ref="S549:S550" si="614">SUM(F549:I549)</f>
        <v>0</v>
      </c>
      <c r="T549" s="163">
        <f t="shared" ref="T549:T550" si="615">SUM(J549:M549)</f>
        <v>0</v>
      </c>
      <c r="U549" s="165">
        <f t="shared" ref="U549:U550" si="616">SUM(N549:Q549)</f>
        <v>0</v>
      </c>
    </row>
    <row r="550" spans="1:21" x14ac:dyDescent="0.2">
      <c r="A550" s="11">
        <f t="shared" si="588"/>
        <v>0</v>
      </c>
      <c r="B550" s="11" t="str">
        <f t="shared" si="589"/>
        <v>Rheumatology7</v>
      </c>
      <c r="C550" s="402" t="str">
        <f t="shared" si="613"/>
        <v>Rheumatology</v>
      </c>
      <c r="D550" s="84">
        <v>7</v>
      </c>
      <c r="E550" s="21" t="s">
        <v>18</v>
      </c>
      <c r="F550" s="62">
        <f>SUM(F547:F548)-F549</f>
        <v>0</v>
      </c>
      <c r="G550" s="63">
        <f t="shared" ref="G550" si="617">SUM(G547:G548)-G549</f>
        <v>0</v>
      </c>
      <c r="H550" s="63">
        <f t="shared" ref="H550" si="618">SUM(H547:H548)-H549</f>
        <v>0</v>
      </c>
      <c r="I550" s="64">
        <f t="shared" ref="I550" si="619">SUM(I547:I548)-I549</f>
        <v>0</v>
      </c>
      <c r="J550" s="62">
        <f t="shared" ref="J550" si="620">SUM(J547:J548)-J549</f>
        <v>0</v>
      </c>
      <c r="K550" s="63">
        <f t="shared" ref="K550" si="621">SUM(K547:K548)-K549</f>
        <v>0</v>
      </c>
      <c r="L550" s="63">
        <f t="shared" ref="L550" si="622">SUM(L547:L548)-L549</f>
        <v>0</v>
      </c>
      <c r="M550" s="64">
        <f t="shared" ref="M550" si="623">SUM(M547:M548)-M549</f>
        <v>0</v>
      </c>
      <c r="N550" s="62">
        <f t="shared" ref="N550" si="624">SUM(N547:N548)-N549</f>
        <v>0</v>
      </c>
      <c r="O550" s="63">
        <f t="shared" ref="O550" si="625">SUM(O547:O548)-O549</f>
        <v>0</v>
      </c>
      <c r="P550" s="63">
        <f t="shared" ref="P550" si="626">SUM(P547:P548)-P549</f>
        <v>0</v>
      </c>
      <c r="Q550" s="64">
        <f t="shared" ref="Q550" si="627">SUM(Q547:Q548)-Q549</f>
        <v>0</v>
      </c>
      <c r="R550" s="79"/>
      <c r="S550" s="62">
        <f t="shared" si="614"/>
        <v>0</v>
      </c>
      <c r="T550" s="63">
        <f t="shared" si="615"/>
        <v>0</v>
      </c>
      <c r="U550" s="103">
        <f t="shared" si="616"/>
        <v>0</v>
      </c>
    </row>
    <row r="551" spans="1:21" x14ac:dyDescent="0.2">
      <c r="A551" s="11">
        <f t="shared" si="588"/>
        <v>0</v>
      </c>
      <c r="B551" s="11" t="str">
        <f t="shared" si="589"/>
        <v xml:space="preserve">Rheumatology </v>
      </c>
      <c r="C551" s="402" t="str">
        <f t="shared" si="613"/>
        <v>Rheumatology</v>
      </c>
      <c r="D551" s="88" t="s">
        <v>100</v>
      </c>
      <c r="E551" s="34"/>
      <c r="F551" s="35"/>
      <c r="G551" s="36"/>
      <c r="H551" s="36"/>
      <c r="I551" s="37"/>
      <c r="J551" s="38"/>
      <c r="K551" s="39"/>
      <c r="L551" s="39"/>
      <c r="M551" s="40"/>
      <c r="N551" s="38"/>
      <c r="O551" s="39"/>
      <c r="P551" s="39"/>
      <c r="Q551" s="40"/>
      <c r="R551" s="41"/>
      <c r="S551" s="77"/>
      <c r="T551" s="56"/>
      <c r="U551" s="104"/>
    </row>
    <row r="552" spans="1:21" x14ac:dyDescent="0.2">
      <c r="A552" s="11">
        <f t="shared" si="588"/>
        <v>0</v>
      </c>
      <c r="B552" s="11" t="str">
        <f t="shared" si="589"/>
        <v xml:space="preserve">Rheumatology </v>
      </c>
      <c r="C552" s="402" t="str">
        <f t="shared" si="613"/>
        <v>Rheumatology</v>
      </c>
      <c r="D552" s="84" t="s">
        <v>100</v>
      </c>
      <c r="E552" s="21" t="s">
        <v>32</v>
      </c>
      <c r="F552" s="23"/>
      <c r="G552" s="24"/>
      <c r="H552" s="24"/>
      <c r="I552" s="25"/>
      <c r="J552" s="23"/>
      <c r="K552" s="24"/>
      <c r="L552" s="24"/>
      <c r="M552" s="25"/>
      <c r="N552" s="23"/>
      <c r="O552" s="24"/>
      <c r="P552" s="24"/>
      <c r="Q552" s="25"/>
      <c r="R552" s="41"/>
      <c r="S552" s="71"/>
      <c r="T552" s="72"/>
      <c r="U552" s="100"/>
    </row>
    <row r="553" spans="1:21" x14ac:dyDescent="0.2">
      <c r="A553" s="11">
        <f t="shared" si="588"/>
        <v>0</v>
      </c>
      <c r="B553" s="11" t="str">
        <f t="shared" si="589"/>
        <v>Rheumatology8</v>
      </c>
      <c r="C553" s="402" t="str">
        <f t="shared" si="613"/>
        <v>Rheumatology</v>
      </c>
      <c r="D553" s="86">
        <v>8</v>
      </c>
      <c r="E553" s="44" t="s">
        <v>49</v>
      </c>
      <c r="F553" s="27"/>
      <c r="G553" s="28"/>
      <c r="H553" s="28"/>
      <c r="I553" s="29"/>
      <c r="J553" s="27"/>
      <c r="K553" s="28"/>
      <c r="L553" s="28"/>
      <c r="M553" s="29"/>
      <c r="N553" s="27"/>
      <c r="O553" s="28"/>
      <c r="P553" s="28"/>
      <c r="Q553" s="29"/>
      <c r="R553" s="39"/>
      <c r="S553" s="156">
        <f>SUM(F553:I553)</f>
        <v>0</v>
      </c>
      <c r="T553" s="157">
        <f>SUM(J553:M553)</f>
        <v>0</v>
      </c>
      <c r="U553" s="160">
        <f>SUM(N553:Q553)</f>
        <v>0</v>
      </c>
    </row>
    <row r="554" spans="1:21" x14ac:dyDescent="0.2">
      <c r="A554" s="11">
        <f t="shared" si="588"/>
        <v>0</v>
      </c>
      <c r="B554" s="11" t="str">
        <f t="shared" si="589"/>
        <v>Rheumatology9</v>
      </c>
      <c r="C554" s="402" t="str">
        <f t="shared" si="613"/>
        <v>Rheumatology</v>
      </c>
      <c r="D554" s="86">
        <v>9</v>
      </c>
      <c r="E554" s="45" t="s">
        <v>56</v>
      </c>
      <c r="F554" s="31"/>
      <c r="G554" s="32"/>
      <c r="H554" s="32"/>
      <c r="I554" s="33"/>
      <c r="J554" s="31"/>
      <c r="K554" s="32"/>
      <c r="L554" s="32"/>
      <c r="M554" s="33"/>
      <c r="N554" s="31"/>
      <c r="O554" s="32"/>
      <c r="P554" s="32"/>
      <c r="Q554" s="33"/>
      <c r="R554" s="39"/>
      <c r="S554" s="162">
        <f t="shared" ref="S554:S555" si="628">SUM(F554:I554)</f>
        <v>0</v>
      </c>
      <c r="T554" s="163">
        <f t="shared" ref="T554:T555" si="629">SUM(J554:M554)</f>
        <v>0</v>
      </c>
      <c r="U554" s="165">
        <f t="shared" ref="U554:U555" si="630">SUM(N554:Q554)</f>
        <v>0</v>
      </c>
    </row>
    <row r="555" spans="1:21" x14ac:dyDescent="0.2">
      <c r="A555" s="11">
        <f t="shared" si="588"/>
        <v>0</v>
      </c>
      <c r="B555" s="11" t="str">
        <f t="shared" si="589"/>
        <v>Rheumatology10</v>
      </c>
      <c r="C555" s="402" t="str">
        <f t="shared" si="613"/>
        <v>Rheumatology</v>
      </c>
      <c r="D555" s="84">
        <v>10</v>
      </c>
      <c r="E555" s="21" t="s">
        <v>35</v>
      </c>
      <c r="F555" s="62">
        <f t="shared" ref="F555:Q555" si="631">SUM(F553:F554)</f>
        <v>0</v>
      </c>
      <c r="G555" s="63">
        <f t="shared" si="631"/>
        <v>0</v>
      </c>
      <c r="H555" s="63">
        <f t="shared" si="631"/>
        <v>0</v>
      </c>
      <c r="I555" s="64">
        <f t="shared" si="631"/>
        <v>0</v>
      </c>
      <c r="J555" s="62">
        <f t="shared" si="631"/>
        <v>0</v>
      </c>
      <c r="K555" s="63">
        <f t="shared" si="631"/>
        <v>0</v>
      </c>
      <c r="L555" s="63">
        <f t="shared" si="631"/>
        <v>0</v>
      </c>
      <c r="M555" s="64">
        <f t="shared" si="631"/>
        <v>0</v>
      </c>
      <c r="N555" s="62">
        <f t="shared" si="631"/>
        <v>0</v>
      </c>
      <c r="O555" s="63">
        <f t="shared" si="631"/>
        <v>0</v>
      </c>
      <c r="P555" s="63">
        <f t="shared" si="631"/>
        <v>0</v>
      </c>
      <c r="Q555" s="64">
        <f t="shared" si="631"/>
        <v>0</v>
      </c>
      <c r="R555" s="79"/>
      <c r="S555" s="62">
        <f t="shared" si="628"/>
        <v>0</v>
      </c>
      <c r="T555" s="63">
        <f t="shared" si="629"/>
        <v>0</v>
      </c>
      <c r="U555" s="103">
        <f t="shared" si="630"/>
        <v>0</v>
      </c>
    </row>
    <row r="556" spans="1:21" x14ac:dyDescent="0.2">
      <c r="A556" s="11">
        <f t="shared" si="588"/>
        <v>0</v>
      </c>
      <c r="B556" s="11" t="str">
        <f t="shared" si="589"/>
        <v xml:space="preserve">Rheumatology </v>
      </c>
      <c r="C556" s="402" t="str">
        <f t="shared" si="613"/>
        <v>Rheumatology</v>
      </c>
      <c r="D556" s="89" t="s">
        <v>100</v>
      </c>
      <c r="E556" s="43"/>
      <c r="F556" s="38"/>
      <c r="G556" s="39"/>
      <c r="H556" s="39"/>
      <c r="I556" s="40"/>
      <c r="J556" s="38"/>
      <c r="K556" s="39"/>
      <c r="L556" s="39"/>
      <c r="M556" s="40"/>
      <c r="N556" s="38"/>
      <c r="O556" s="39"/>
      <c r="P556" s="39"/>
      <c r="Q556" s="40"/>
      <c r="R556" s="39"/>
      <c r="S556" s="77"/>
      <c r="T556" s="56"/>
      <c r="U556" s="104"/>
    </row>
    <row r="557" spans="1:21" x14ac:dyDescent="0.2">
      <c r="A557" s="11">
        <f t="shared" si="588"/>
        <v>0</v>
      </c>
      <c r="B557" s="11" t="str">
        <f t="shared" si="589"/>
        <v xml:space="preserve">Rheumatology </v>
      </c>
      <c r="C557" s="402" t="str">
        <f t="shared" si="613"/>
        <v>Rheumatology</v>
      </c>
      <c r="D557" s="84" t="s">
        <v>100</v>
      </c>
      <c r="E557" s="21" t="s">
        <v>27</v>
      </c>
      <c r="F557" s="23"/>
      <c r="G557" s="24"/>
      <c r="H557" s="24"/>
      <c r="I557" s="25"/>
      <c r="J557" s="23"/>
      <c r="K557" s="24"/>
      <c r="L557" s="24"/>
      <c r="M557" s="25"/>
      <c r="N557" s="23"/>
      <c r="O557" s="24"/>
      <c r="P557" s="24"/>
      <c r="Q557" s="25"/>
      <c r="R557" s="39"/>
      <c r="S557" s="71"/>
      <c r="T557" s="72"/>
      <c r="U557" s="100"/>
    </row>
    <row r="558" spans="1:21" x14ac:dyDescent="0.2">
      <c r="A558" s="11">
        <f t="shared" si="588"/>
        <v>0</v>
      </c>
      <c r="B558" s="11" t="str">
        <f t="shared" si="589"/>
        <v>Rheumatology11</v>
      </c>
      <c r="C558" s="402" t="str">
        <f t="shared" si="613"/>
        <v>Rheumatology</v>
      </c>
      <c r="D558" s="154">
        <v>11</v>
      </c>
      <c r="E558" s="155" t="s">
        <v>133</v>
      </c>
      <c r="F558" s="156">
        <f>F550-F553</f>
        <v>0</v>
      </c>
      <c r="G558" s="157">
        <f t="shared" ref="G558:Q558" si="632">G550-G553</f>
        <v>0</v>
      </c>
      <c r="H558" s="157">
        <f t="shared" si="632"/>
        <v>0</v>
      </c>
      <c r="I558" s="158">
        <f t="shared" si="632"/>
        <v>0</v>
      </c>
      <c r="J558" s="156">
        <f t="shared" si="632"/>
        <v>0</v>
      </c>
      <c r="K558" s="157">
        <f t="shared" si="632"/>
        <v>0</v>
      </c>
      <c r="L558" s="157">
        <f t="shared" si="632"/>
        <v>0</v>
      </c>
      <c r="M558" s="158">
        <f t="shared" si="632"/>
        <v>0</v>
      </c>
      <c r="N558" s="156">
        <f t="shared" si="632"/>
        <v>0</v>
      </c>
      <c r="O558" s="157">
        <f t="shared" si="632"/>
        <v>0</v>
      </c>
      <c r="P558" s="157">
        <f t="shared" si="632"/>
        <v>0</v>
      </c>
      <c r="Q558" s="158">
        <f t="shared" si="632"/>
        <v>0</v>
      </c>
      <c r="R558" s="56"/>
      <c r="S558" s="158">
        <f t="shared" ref="S558:U558" si="633">S550-S553</f>
        <v>0</v>
      </c>
      <c r="T558" s="157">
        <f t="shared" si="633"/>
        <v>0</v>
      </c>
      <c r="U558" s="160">
        <f t="shared" si="633"/>
        <v>0</v>
      </c>
    </row>
    <row r="559" spans="1:21" x14ac:dyDescent="0.2">
      <c r="A559" s="11">
        <f t="shared" si="588"/>
        <v>0</v>
      </c>
      <c r="B559" s="11" t="str">
        <f t="shared" si="589"/>
        <v>Rheumatology12</v>
      </c>
      <c r="C559" s="402" t="str">
        <f t="shared" si="613"/>
        <v>Rheumatology</v>
      </c>
      <c r="D559" s="154">
        <v>12</v>
      </c>
      <c r="E559" s="155" t="s">
        <v>134</v>
      </c>
      <c r="F559" s="162">
        <f t="shared" ref="F559:U559" si="634">F550-F555</f>
        <v>0</v>
      </c>
      <c r="G559" s="163">
        <f t="shared" si="634"/>
        <v>0</v>
      </c>
      <c r="H559" s="163">
        <f t="shared" si="634"/>
        <v>0</v>
      </c>
      <c r="I559" s="164">
        <f t="shared" si="634"/>
        <v>0</v>
      </c>
      <c r="J559" s="162">
        <f t="shared" si="634"/>
        <v>0</v>
      </c>
      <c r="K559" s="163">
        <f t="shared" si="634"/>
        <v>0</v>
      </c>
      <c r="L559" s="163">
        <f t="shared" si="634"/>
        <v>0</v>
      </c>
      <c r="M559" s="164">
        <f t="shared" si="634"/>
        <v>0</v>
      </c>
      <c r="N559" s="162">
        <f t="shared" si="634"/>
        <v>0</v>
      </c>
      <c r="O559" s="163">
        <f t="shared" si="634"/>
        <v>0</v>
      </c>
      <c r="P559" s="163">
        <f t="shared" si="634"/>
        <v>0</v>
      </c>
      <c r="Q559" s="164">
        <f t="shared" si="634"/>
        <v>0</v>
      </c>
      <c r="R559" s="56">
        <f t="shared" si="634"/>
        <v>0</v>
      </c>
      <c r="S559" s="162">
        <f t="shared" si="634"/>
        <v>0</v>
      </c>
      <c r="T559" s="163">
        <f t="shared" si="634"/>
        <v>0</v>
      </c>
      <c r="U559" s="165">
        <f t="shared" si="634"/>
        <v>0</v>
      </c>
    </row>
    <row r="560" spans="1:21" x14ac:dyDescent="0.2">
      <c r="A560" s="11">
        <f t="shared" si="588"/>
        <v>0</v>
      </c>
      <c r="B560" s="11" t="str">
        <f t="shared" si="589"/>
        <v>Rheumatology13</v>
      </c>
      <c r="C560" s="402" t="str">
        <f t="shared" si="613"/>
        <v>Rheumatology</v>
      </c>
      <c r="D560" s="154">
        <v>13</v>
      </c>
      <c r="E560" s="161" t="s">
        <v>30</v>
      </c>
      <c r="F560" s="173">
        <f>F544+F559</f>
        <v>0</v>
      </c>
      <c r="G560" s="167">
        <f>F560+G559</f>
        <v>0</v>
      </c>
      <c r="H560" s="167">
        <f t="shared" ref="H560:Q560" si="635">G560+H559</f>
        <v>0</v>
      </c>
      <c r="I560" s="169">
        <f t="shared" si="635"/>
        <v>0</v>
      </c>
      <c r="J560" s="166">
        <f t="shared" si="635"/>
        <v>0</v>
      </c>
      <c r="K560" s="167">
        <f t="shared" si="635"/>
        <v>0</v>
      </c>
      <c r="L560" s="167">
        <f t="shared" si="635"/>
        <v>0</v>
      </c>
      <c r="M560" s="169">
        <f t="shared" si="635"/>
        <v>0</v>
      </c>
      <c r="N560" s="166">
        <f t="shared" si="635"/>
        <v>0</v>
      </c>
      <c r="O560" s="167">
        <f t="shared" si="635"/>
        <v>0</v>
      </c>
      <c r="P560" s="167">
        <f t="shared" si="635"/>
        <v>0</v>
      </c>
      <c r="Q560" s="169">
        <f t="shared" si="635"/>
        <v>0</v>
      </c>
      <c r="R560" s="56"/>
      <c r="S560" s="166">
        <f>I560</f>
        <v>0</v>
      </c>
      <c r="T560" s="167">
        <f>M560</f>
        <v>0</v>
      </c>
      <c r="U560" s="168">
        <f>Q560</f>
        <v>0</v>
      </c>
    </row>
    <row r="561" spans="1:21" x14ac:dyDescent="0.2">
      <c r="A561" s="11">
        <f t="shared" si="588"/>
        <v>0</v>
      </c>
      <c r="B561" s="11" t="str">
        <f t="shared" si="589"/>
        <v>Rheumatology14</v>
      </c>
      <c r="C561" s="402" t="str">
        <f t="shared" si="613"/>
        <v>Rheumatology</v>
      </c>
      <c r="D561" s="154">
        <v>14</v>
      </c>
      <c r="E561" s="155" t="s">
        <v>28</v>
      </c>
      <c r="F561" s="166" t="e">
        <f>F560/(F555/13)</f>
        <v>#DIV/0!</v>
      </c>
      <c r="G561" s="167" t="e">
        <f t="shared" ref="G561:Q561" si="636">G560/(G555/13)</f>
        <v>#DIV/0!</v>
      </c>
      <c r="H561" s="167" t="e">
        <f t="shared" si="636"/>
        <v>#DIV/0!</v>
      </c>
      <c r="I561" s="169" t="e">
        <f t="shared" si="636"/>
        <v>#DIV/0!</v>
      </c>
      <c r="J561" s="166" t="e">
        <f t="shared" si="636"/>
        <v>#DIV/0!</v>
      </c>
      <c r="K561" s="167" t="e">
        <f t="shared" si="636"/>
        <v>#DIV/0!</v>
      </c>
      <c r="L561" s="167" t="e">
        <f t="shared" si="636"/>
        <v>#DIV/0!</v>
      </c>
      <c r="M561" s="169" t="e">
        <f t="shared" si="636"/>
        <v>#DIV/0!</v>
      </c>
      <c r="N561" s="166" t="e">
        <f t="shared" si="636"/>
        <v>#DIV/0!</v>
      </c>
      <c r="O561" s="167" t="e">
        <f t="shared" si="636"/>
        <v>#DIV/0!</v>
      </c>
      <c r="P561" s="167" t="e">
        <f t="shared" si="636"/>
        <v>#DIV/0!</v>
      </c>
      <c r="Q561" s="169" t="e">
        <f t="shared" si="636"/>
        <v>#DIV/0!</v>
      </c>
      <c r="R561" s="56"/>
      <c r="S561" s="166" t="e">
        <f t="shared" ref="S561" si="637">I561</f>
        <v>#DIV/0!</v>
      </c>
      <c r="T561" s="167" t="e">
        <f t="shared" ref="T561" si="638">M561</f>
        <v>#DIV/0!</v>
      </c>
      <c r="U561" s="168" t="e">
        <f t="shared" ref="U561" si="639">Q561</f>
        <v>#DIV/0!</v>
      </c>
    </row>
    <row r="562" spans="1:21" x14ac:dyDescent="0.2">
      <c r="A562" s="11">
        <f t="shared" si="588"/>
        <v>0</v>
      </c>
      <c r="B562" s="11" t="str">
        <f t="shared" si="589"/>
        <v>Rheumatology15</v>
      </c>
      <c r="C562" s="402" t="str">
        <f t="shared" si="613"/>
        <v>Rheumatology</v>
      </c>
      <c r="D562" s="86">
        <v>15</v>
      </c>
      <c r="E562" s="45" t="s">
        <v>33</v>
      </c>
      <c r="F562" s="48"/>
      <c r="G562" s="46"/>
      <c r="H562" s="46"/>
      <c r="I562" s="47"/>
      <c r="J562" s="48"/>
      <c r="K562" s="46"/>
      <c r="L562" s="46"/>
      <c r="M562" s="47"/>
      <c r="N562" s="48"/>
      <c r="O562" s="46"/>
      <c r="P562" s="46"/>
      <c r="Q562" s="47"/>
      <c r="R562" s="39"/>
      <c r="S562" s="166">
        <f>I562</f>
        <v>0</v>
      </c>
      <c r="T562" s="167">
        <f>M562</f>
        <v>0</v>
      </c>
      <c r="U562" s="168">
        <f>Q562</f>
        <v>0</v>
      </c>
    </row>
    <row r="563" spans="1:21" x14ac:dyDescent="0.2">
      <c r="A563" s="11">
        <f t="shared" si="588"/>
        <v>0</v>
      </c>
      <c r="B563" s="11" t="str">
        <f t="shared" si="589"/>
        <v>Rheumatology16</v>
      </c>
      <c r="C563" s="402" t="str">
        <f t="shared" si="613"/>
        <v>Rheumatology</v>
      </c>
      <c r="D563" s="154">
        <v>16</v>
      </c>
      <c r="E563" s="155" t="s">
        <v>275</v>
      </c>
      <c r="F563" s="166" t="e">
        <f>VLOOKUP(CONCATENATE($A563,$C563),'[1]TTG Board spclty milstns MNTH'!$D$2:$AJ$386,F$7,FALSE)</f>
        <v>#N/A</v>
      </c>
      <c r="G563" s="167" t="e">
        <f>VLOOKUP(CONCATENATE($A563,$C563),'[1]TTG Board spclty milstns MNTH'!$D$2:$AJ$386,G$7,FALSE)</f>
        <v>#N/A</v>
      </c>
      <c r="H563" s="167" t="e">
        <f>VLOOKUP(CONCATENATE($A563,$C563),'[1]TTG Board spclty milstns MNTH'!$D$2:$AJ$386,H$7,FALSE)</f>
        <v>#N/A</v>
      </c>
      <c r="I563" s="169" t="e">
        <f>VLOOKUP(CONCATENATE($A563,$C563),'[1]TTG Board spclty milstns MNTH'!$D$2:$AJ$386,I$7,FALSE)</f>
        <v>#N/A</v>
      </c>
      <c r="J563" s="166" t="e">
        <f>VLOOKUP(CONCATENATE($A563,$C563),'[1]TTG Board spclty milstns MNTH'!$D$2:$AJ$386,J$7,FALSE)</f>
        <v>#N/A</v>
      </c>
      <c r="K563" s="167" t="e">
        <f>VLOOKUP(CONCATENATE($A563,$C563),'[1]TTG Board spclty milstns MNTH'!$D$2:$AJ$386,K$7,FALSE)</f>
        <v>#N/A</v>
      </c>
      <c r="L563" s="167" t="e">
        <f>VLOOKUP(CONCATENATE($A563,$C563),'[1]TTG Board spclty milstns MNTH'!$D$2:$AJ$386,L$7,FALSE)</f>
        <v>#N/A</v>
      </c>
      <c r="M563" s="169" t="e">
        <f>VLOOKUP(CONCATENATE($A563,$C563),'[1]TTG Board spclty milstns MNTH'!$D$2:$AJ$386,M$7,FALSE)</f>
        <v>#N/A</v>
      </c>
      <c r="N563" s="409" t="s">
        <v>16</v>
      </c>
      <c r="O563" s="410" t="s">
        <v>16</v>
      </c>
      <c r="P563" s="410" t="s">
        <v>16</v>
      </c>
      <c r="Q563" s="411" t="s">
        <v>16</v>
      </c>
      <c r="R563" s="39"/>
      <c r="S563" s="166" t="e">
        <f>I563</f>
        <v>#N/A</v>
      </c>
      <c r="T563" s="167" t="e">
        <f>M563</f>
        <v>#N/A</v>
      </c>
      <c r="U563" s="168" t="str">
        <f>Q563</f>
        <v>-</v>
      </c>
    </row>
    <row r="564" spans="1:21" ht="13.5" thickBot="1" x14ac:dyDescent="0.25">
      <c r="A564" s="11">
        <f t="shared" si="588"/>
        <v>0</v>
      </c>
      <c r="B564" s="11" t="str">
        <f t="shared" si="589"/>
        <v>Rheumatology17</v>
      </c>
      <c r="C564" s="402" t="str">
        <f t="shared" si="613"/>
        <v>Rheumatology</v>
      </c>
      <c r="D564" s="86">
        <v>17</v>
      </c>
      <c r="E564" s="44" t="s">
        <v>34</v>
      </c>
      <c r="F564" s="48"/>
      <c r="G564" s="46"/>
      <c r="H564" s="46"/>
      <c r="I564" s="47"/>
      <c r="J564" s="48"/>
      <c r="K564" s="46"/>
      <c r="L564" s="46"/>
      <c r="M564" s="47"/>
      <c r="N564" s="48"/>
      <c r="O564" s="46"/>
      <c r="P564" s="46"/>
      <c r="Q564" s="47"/>
      <c r="R564" s="39"/>
      <c r="S564" s="166">
        <f>I564</f>
        <v>0</v>
      </c>
      <c r="T564" s="167">
        <f>M564</f>
        <v>0</v>
      </c>
      <c r="U564" s="168">
        <f>Q564</f>
        <v>0</v>
      </c>
    </row>
    <row r="565" spans="1:21" ht="18.75" thickBot="1" x14ac:dyDescent="0.3">
      <c r="A565" s="11">
        <f t="shared" si="588"/>
        <v>0</v>
      </c>
      <c r="B565" s="11" t="str">
        <f t="shared" si="589"/>
        <v>Other SpecialtiesOther Specialties</v>
      </c>
      <c r="C565" s="416" t="str">
        <f>D565</f>
        <v>Other Specialties</v>
      </c>
      <c r="D565" s="417" t="s">
        <v>276</v>
      </c>
      <c r="E565" s="80"/>
      <c r="F565" s="127"/>
      <c r="G565" s="81"/>
      <c r="H565" s="81"/>
      <c r="I565" s="81"/>
      <c r="J565" s="81"/>
      <c r="K565" s="81"/>
      <c r="L565" s="81"/>
      <c r="M565" s="81"/>
      <c r="N565" s="69"/>
      <c r="O565" s="69"/>
      <c r="P565" s="69"/>
      <c r="Q565" s="69"/>
      <c r="R565" s="69"/>
      <c r="S565" s="134"/>
      <c r="T565" s="134"/>
      <c r="U565" s="135"/>
    </row>
    <row r="566" spans="1:21" x14ac:dyDescent="0.2">
      <c r="A566" s="11">
        <f t="shared" si="588"/>
        <v>0</v>
      </c>
      <c r="B566" s="11" t="str">
        <f t="shared" si="589"/>
        <v>Other Specialties1</v>
      </c>
      <c r="C566" s="402" t="str">
        <f>C565</f>
        <v>Other Specialties</v>
      </c>
      <c r="D566" s="84">
        <v>1</v>
      </c>
      <c r="E566" s="21" t="s">
        <v>55</v>
      </c>
      <c r="F566" s="198">
        <v>0</v>
      </c>
      <c r="G566" s="20"/>
      <c r="H566" s="20"/>
      <c r="I566" s="120"/>
      <c r="J566" s="128"/>
      <c r="K566" s="13"/>
      <c r="L566" s="13"/>
      <c r="M566" s="129"/>
      <c r="N566" s="128"/>
      <c r="O566" s="13"/>
      <c r="P566" s="13"/>
      <c r="Q566" s="129"/>
      <c r="R566" s="41"/>
      <c r="S566" s="117"/>
      <c r="T566" s="65"/>
      <c r="U566" s="118"/>
    </row>
    <row r="567" spans="1:21" x14ac:dyDescent="0.2">
      <c r="A567" s="11">
        <f t="shared" si="588"/>
        <v>0</v>
      </c>
      <c r="B567" s="11" t="str">
        <f t="shared" si="589"/>
        <v>Other Specialties2</v>
      </c>
      <c r="C567" s="402" t="str">
        <f t="shared" ref="C567:C588" si="640">C566</f>
        <v>Other Specialties</v>
      </c>
      <c r="D567" s="84">
        <v>2</v>
      </c>
      <c r="E567" s="21" t="s">
        <v>117</v>
      </c>
      <c r="F567" s="198">
        <v>0</v>
      </c>
      <c r="G567" s="20"/>
      <c r="H567" s="20"/>
      <c r="I567" s="120"/>
      <c r="J567" s="119"/>
      <c r="K567" s="20"/>
      <c r="L567" s="20"/>
      <c r="M567" s="120"/>
      <c r="N567" s="119"/>
      <c r="O567" s="20"/>
      <c r="P567" s="20"/>
      <c r="Q567" s="120"/>
      <c r="R567" s="41"/>
      <c r="S567" s="117"/>
      <c r="T567" s="65"/>
      <c r="U567" s="118"/>
    </row>
    <row r="568" spans="1:21" x14ac:dyDescent="0.2">
      <c r="A568" s="11">
        <f t="shared" si="588"/>
        <v>0</v>
      </c>
      <c r="B568" s="11" t="str">
        <f t="shared" si="589"/>
        <v>Other Specialties3</v>
      </c>
      <c r="C568" s="402" t="str">
        <f t="shared" si="640"/>
        <v>Other Specialties</v>
      </c>
      <c r="D568" s="84">
        <v>3</v>
      </c>
      <c r="E568" s="21" t="s">
        <v>118</v>
      </c>
      <c r="F568" s="198">
        <v>0</v>
      </c>
      <c r="G568" s="20"/>
      <c r="H568" s="20"/>
      <c r="I568" s="120"/>
      <c r="J568" s="119"/>
      <c r="K568" s="20"/>
      <c r="L568" s="20"/>
      <c r="M568" s="120"/>
      <c r="N568" s="119"/>
      <c r="O568" s="20"/>
      <c r="P568" s="20"/>
      <c r="Q568" s="120"/>
      <c r="R568" s="41"/>
      <c r="S568" s="117"/>
      <c r="T568" s="65"/>
      <c r="U568" s="118"/>
    </row>
    <row r="569" spans="1:21" x14ac:dyDescent="0.2">
      <c r="A569" s="11">
        <f t="shared" si="588"/>
        <v>0</v>
      </c>
      <c r="B569" s="11" t="str">
        <f t="shared" si="589"/>
        <v xml:space="preserve">Other Specialties </v>
      </c>
      <c r="C569" s="402" t="str">
        <f t="shared" si="640"/>
        <v>Other Specialties</v>
      </c>
      <c r="D569" s="88" t="s">
        <v>100</v>
      </c>
      <c r="E569" s="34"/>
      <c r="F569" s="20"/>
      <c r="G569" s="20"/>
      <c r="H569" s="20"/>
      <c r="I569" s="120"/>
      <c r="J569" s="130"/>
      <c r="K569" s="52"/>
      <c r="L569" s="52"/>
      <c r="M569" s="131"/>
      <c r="N569" s="130"/>
      <c r="O569" s="52"/>
      <c r="P569" s="52"/>
      <c r="Q569" s="131"/>
      <c r="R569" s="41"/>
      <c r="S569" s="117"/>
      <c r="T569" s="65"/>
      <c r="U569" s="118"/>
    </row>
    <row r="570" spans="1:21" x14ac:dyDescent="0.2">
      <c r="A570" s="11">
        <f t="shared" si="588"/>
        <v>0</v>
      </c>
      <c r="B570" s="11" t="str">
        <f t="shared" si="589"/>
        <v xml:space="preserve">Other Specialties </v>
      </c>
      <c r="C570" s="402" t="str">
        <f t="shared" si="640"/>
        <v>Other Specialties</v>
      </c>
      <c r="D570" s="84" t="s">
        <v>100</v>
      </c>
      <c r="E570" s="21" t="s">
        <v>36</v>
      </c>
      <c r="F570" s="23"/>
      <c r="G570" s="24"/>
      <c r="H570" s="24"/>
      <c r="I570" s="25"/>
      <c r="J570" s="23"/>
      <c r="K570" s="24"/>
      <c r="L570" s="24"/>
      <c r="M570" s="25"/>
      <c r="N570" s="23"/>
      <c r="O570" s="24"/>
      <c r="P570" s="24"/>
      <c r="Q570" s="25"/>
      <c r="R570" s="41"/>
      <c r="S570" s="71"/>
      <c r="T570" s="72"/>
      <c r="U570" s="100"/>
    </row>
    <row r="571" spans="1:21" x14ac:dyDescent="0.2">
      <c r="A571" s="11">
        <f t="shared" si="588"/>
        <v>0</v>
      </c>
      <c r="B571" s="11" t="str">
        <f t="shared" si="589"/>
        <v>Other Specialties4</v>
      </c>
      <c r="C571" s="402" t="str">
        <f t="shared" si="640"/>
        <v>Other Specialties</v>
      </c>
      <c r="D571" s="86">
        <v>4</v>
      </c>
      <c r="E571" s="44" t="s">
        <v>15</v>
      </c>
      <c r="F571" s="27"/>
      <c r="G571" s="28"/>
      <c r="H571" s="28"/>
      <c r="I571" s="29"/>
      <c r="J571" s="27"/>
      <c r="K571" s="28"/>
      <c r="L571" s="28"/>
      <c r="M571" s="29"/>
      <c r="N571" s="27"/>
      <c r="O571" s="28"/>
      <c r="P571" s="28"/>
      <c r="Q571" s="29"/>
      <c r="R571" s="41"/>
      <c r="S571" s="181">
        <f>SUM(F571:I571)</f>
        <v>0</v>
      </c>
      <c r="T571" s="182">
        <f>SUM(J571:M571)</f>
        <v>0</v>
      </c>
      <c r="U571" s="183">
        <f>SUM(N571:Q571)</f>
        <v>0</v>
      </c>
    </row>
    <row r="572" spans="1:21" x14ac:dyDescent="0.2">
      <c r="A572" s="11">
        <f t="shared" si="588"/>
        <v>0</v>
      </c>
      <c r="B572" s="11" t="str">
        <f t="shared" si="589"/>
        <v>Other Specialties5</v>
      </c>
      <c r="C572" s="402" t="str">
        <f t="shared" si="640"/>
        <v>Other Specialties</v>
      </c>
      <c r="D572" s="154">
        <v>5</v>
      </c>
      <c r="E572" s="161" t="s">
        <v>31</v>
      </c>
      <c r="F572" s="163">
        <f>VLOOKUP(CONCATENATE($C572,$F$8),'1. Performance Plan OP'!$B$13:$U$672,F$9,FALSE)</f>
        <v>0</v>
      </c>
      <c r="G572" s="157">
        <f>VLOOKUP(CONCATENATE($C572,$F$8),'1. Performance Plan OP'!$B$13:$U$672,G$9,FALSE)</f>
        <v>0</v>
      </c>
      <c r="H572" s="157">
        <f>VLOOKUP(CONCATENATE($C572,$F$8),'1. Performance Plan OP'!$B$13:$U$672,H$9,FALSE)</f>
        <v>0</v>
      </c>
      <c r="I572" s="158">
        <f>VLOOKUP(CONCATENATE($C572,$F$8),'1. Performance Plan OP'!$B$13:$U$672,I$9,FALSE)</f>
        <v>0</v>
      </c>
      <c r="J572" s="156">
        <f>VLOOKUP(CONCATENATE($C572,$F$8),'1. Performance Plan OP'!$B$13:$U$672,J$9,FALSE)</f>
        <v>0</v>
      </c>
      <c r="K572" s="157">
        <f>VLOOKUP(CONCATENATE($C572,$F$8),'1. Performance Plan OP'!$B$13:$U$672,K$9,FALSE)</f>
        <v>0</v>
      </c>
      <c r="L572" s="157">
        <f>VLOOKUP(CONCATENATE($C572,$F$8),'1. Performance Plan OP'!$B$13:$U$672,L$9,FALSE)</f>
        <v>0</v>
      </c>
      <c r="M572" s="158">
        <f>VLOOKUP(CONCATENATE($C572,$F$8),'1. Performance Plan OP'!$B$13:$U$672,M$9,FALSE)</f>
        <v>0</v>
      </c>
      <c r="N572" s="156">
        <f>VLOOKUP(CONCATENATE($C572,$F$8),'1. Performance Plan OP'!$B$13:$U$672,N$9,FALSE)</f>
        <v>0</v>
      </c>
      <c r="O572" s="157">
        <f>VLOOKUP(CONCATENATE($C572,$F$8),'1. Performance Plan OP'!$B$13:$U$672,O$9,FALSE)</f>
        <v>0</v>
      </c>
      <c r="P572" s="157">
        <f>VLOOKUP(CONCATENATE($C572,$F$8),'1. Performance Plan OP'!$B$13:$U$672,P$9,FALSE)</f>
        <v>0</v>
      </c>
      <c r="Q572" s="158">
        <f>VLOOKUP(CONCATENATE($C572,$F$8),'1. Performance Plan OP'!$B$13:$U$672,Q$9,FALSE)</f>
        <v>0</v>
      </c>
      <c r="R572" s="79"/>
      <c r="S572" s="156">
        <f>SUM(F572:I572)</f>
        <v>0</v>
      </c>
      <c r="T572" s="157">
        <f>SUM(J572:M572)</f>
        <v>0</v>
      </c>
      <c r="U572" s="160">
        <f>SUM(N572:Q572)</f>
        <v>0</v>
      </c>
    </row>
    <row r="573" spans="1:21" x14ac:dyDescent="0.2">
      <c r="A573" s="11">
        <f t="shared" si="588"/>
        <v>0</v>
      </c>
      <c r="B573" s="11" t="str">
        <f t="shared" si="589"/>
        <v>Other Specialties6</v>
      </c>
      <c r="C573" s="402" t="str">
        <f t="shared" si="640"/>
        <v>Other Specialties</v>
      </c>
      <c r="D573" s="87">
        <v>6</v>
      </c>
      <c r="E573" s="45" t="s">
        <v>14</v>
      </c>
      <c r="F573" s="31"/>
      <c r="G573" s="32"/>
      <c r="H573" s="32"/>
      <c r="I573" s="33"/>
      <c r="J573" s="31"/>
      <c r="K573" s="32"/>
      <c r="L573" s="32"/>
      <c r="M573" s="33"/>
      <c r="N573" s="31"/>
      <c r="O573" s="32"/>
      <c r="P573" s="32"/>
      <c r="Q573" s="33"/>
      <c r="R573" s="41"/>
      <c r="S573" s="162">
        <f t="shared" ref="S573:S574" si="641">SUM(F573:I573)</f>
        <v>0</v>
      </c>
      <c r="T573" s="163">
        <f t="shared" ref="T573:T574" si="642">SUM(J573:M573)</f>
        <v>0</v>
      </c>
      <c r="U573" s="165">
        <f t="shared" ref="U573:U574" si="643">SUM(N573:Q573)</f>
        <v>0</v>
      </c>
    </row>
    <row r="574" spans="1:21" x14ac:dyDescent="0.2">
      <c r="A574" s="11">
        <f t="shared" si="588"/>
        <v>0</v>
      </c>
      <c r="B574" s="11" t="str">
        <f t="shared" si="589"/>
        <v>Other Specialties7</v>
      </c>
      <c r="C574" s="402" t="str">
        <f t="shared" si="640"/>
        <v>Other Specialties</v>
      </c>
      <c r="D574" s="84">
        <v>7</v>
      </c>
      <c r="E574" s="21" t="s">
        <v>18</v>
      </c>
      <c r="F574" s="62">
        <f>SUM(F571:F572)-F573</f>
        <v>0</v>
      </c>
      <c r="G574" s="63">
        <f t="shared" ref="G574" si="644">SUM(G571:G572)-G573</f>
        <v>0</v>
      </c>
      <c r="H574" s="63">
        <f t="shared" ref="H574" si="645">SUM(H571:H572)-H573</f>
        <v>0</v>
      </c>
      <c r="I574" s="64">
        <f t="shared" ref="I574" si="646">SUM(I571:I572)-I573</f>
        <v>0</v>
      </c>
      <c r="J574" s="62">
        <f t="shared" ref="J574" si="647">SUM(J571:J572)-J573</f>
        <v>0</v>
      </c>
      <c r="K574" s="63">
        <f t="shared" ref="K574" si="648">SUM(K571:K572)-K573</f>
        <v>0</v>
      </c>
      <c r="L574" s="63">
        <f t="shared" ref="L574" si="649">SUM(L571:L572)-L573</f>
        <v>0</v>
      </c>
      <c r="M574" s="64">
        <f t="shared" ref="M574" si="650">SUM(M571:M572)-M573</f>
        <v>0</v>
      </c>
      <c r="N574" s="62">
        <f t="shared" ref="N574" si="651">SUM(N571:N572)-N573</f>
        <v>0</v>
      </c>
      <c r="O574" s="63">
        <f t="shared" ref="O574" si="652">SUM(O571:O572)-O573</f>
        <v>0</v>
      </c>
      <c r="P574" s="63">
        <f t="shared" ref="P574" si="653">SUM(P571:P572)-P573</f>
        <v>0</v>
      </c>
      <c r="Q574" s="64">
        <f t="shared" ref="Q574" si="654">SUM(Q571:Q572)-Q573</f>
        <v>0</v>
      </c>
      <c r="R574" s="79"/>
      <c r="S574" s="62">
        <f t="shared" si="641"/>
        <v>0</v>
      </c>
      <c r="T574" s="63">
        <f t="shared" si="642"/>
        <v>0</v>
      </c>
      <c r="U574" s="103">
        <f t="shared" si="643"/>
        <v>0</v>
      </c>
    </row>
    <row r="575" spans="1:21" x14ac:dyDescent="0.2">
      <c r="A575" s="11">
        <f t="shared" si="588"/>
        <v>0</v>
      </c>
      <c r="B575" s="11" t="str">
        <f t="shared" si="589"/>
        <v xml:space="preserve">Other Specialties </v>
      </c>
      <c r="C575" s="402" t="str">
        <f t="shared" si="640"/>
        <v>Other Specialties</v>
      </c>
      <c r="D575" s="88" t="s">
        <v>100</v>
      </c>
      <c r="E575" s="34"/>
      <c r="F575" s="35"/>
      <c r="G575" s="36"/>
      <c r="H575" s="36"/>
      <c r="I575" s="37"/>
      <c r="J575" s="38"/>
      <c r="K575" s="39"/>
      <c r="L575" s="39"/>
      <c r="M575" s="40"/>
      <c r="N575" s="38"/>
      <c r="O575" s="39"/>
      <c r="P575" s="39"/>
      <c r="Q575" s="40"/>
      <c r="R575" s="41"/>
      <c r="S575" s="77"/>
      <c r="T575" s="56"/>
      <c r="U575" s="104"/>
    </row>
    <row r="576" spans="1:21" x14ac:dyDescent="0.2">
      <c r="A576" s="11">
        <f t="shared" si="588"/>
        <v>0</v>
      </c>
      <c r="B576" s="11" t="str">
        <f t="shared" si="589"/>
        <v xml:space="preserve">Other Specialties </v>
      </c>
      <c r="C576" s="402" t="str">
        <f t="shared" si="640"/>
        <v>Other Specialties</v>
      </c>
      <c r="D576" s="84" t="s">
        <v>100</v>
      </c>
      <c r="E576" s="21" t="s">
        <v>32</v>
      </c>
      <c r="F576" s="23"/>
      <c r="G576" s="24"/>
      <c r="H576" s="24"/>
      <c r="I576" s="25"/>
      <c r="J576" s="23"/>
      <c r="K576" s="24"/>
      <c r="L576" s="24"/>
      <c r="M576" s="25"/>
      <c r="N576" s="23"/>
      <c r="O576" s="24"/>
      <c r="P576" s="24"/>
      <c r="Q576" s="25"/>
      <c r="R576" s="41"/>
      <c r="S576" s="71"/>
      <c r="T576" s="72"/>
      <c r="U576" s="100"/>
    </row>
    <row r="577" spans="1:21" x14ac:dyDescent="0.2">
      <c r="A577" s="11">
        <f t="shared" si="588"/>
        <v>0</v>
      </c>
      <c r="B577" s="11" t="str">
        <f t="shared" si="589"/>
        <v>Other Specialties8</v>
      </c>
      <c r="C577" s="402" t="str">
        <f t="shared" si="640"/>
        <v>Other Specialties</v>
      </c>
      <c r="D577" s="86">
        <v>8</v>
      </c>
      <c r="E577" s="44" t="s">
        <v>49</v>
      </c>
      <c r="F577" s="27"/>
      <c r="G577" s="28"/>
      <c r="H577" s="28"/>
      <c r="I577" s="29"/>
      <c r="J577" s="27"/>
      <c r="K577" s="28"/>
      <c r="L577" s="28"/>
      <c r="M577" s="29"/>
      <c r="N577" s="27"/>
      <c r="O577" s="28"/>
      <c r="P577" s="28"/>
      <c r="Q577" s="29"/>
      <c r="R577" s="39"/>
      <c r="S577" s="156">
        <f>SUM(F577:I577)</f>
        <v>0</v>
      </c>
      <c r="T577" s="157">
        <f>SUM(J577:M577)</f>
        <v>0</v>
      </c>
      <c r="U577" s="160">
        <f>SUM(N577:Q577)</f>
        <v>0</v>
      </c>
    </row>
    <row r="578" spans="1:21" x14ac:dyDescent="0.2">
      <c r="A578" s="11">
        <f t="shared" si="588"/>
        <v>0</v>
      </c>
      <c r="B578" s="11" t="str">
        <f t="shared" si="589"/>
        <v>Other Specialties9</v>
      </c>
      <c r="C578" s="402" t="str">
        <f t="shared" si="640"/>
        <v>Other Specialties</v>
      </c>
      <c r="D578" s="86">
        <v>9</v>
      </c>
      <c r="E578" s="45" t="s">
        <v>56</v>
      </c>
      <c r="F578" s="31"/>
      <c r="G578" s="32"/>
      <c r="H578" s="32"/>
      <c r="I578" s="33"/>
      <c r="J578" s="31"/>
      <c r="K578" s="32"/>
      <c r="L578" s="32"/>
      <c r="M578" s="33"/>
      <c r="N578" s="31"/>
      <c r="O578" s="32"/>
      <c r="P578" s="32"/>
      <c r="Q578" s="33"/>
      <c r="R578" s="39"/>
      <c r="S578" s="162">
        <f t="shared" ref="S578:S579" si="655">SUM(F578:I578)</f>
        <v>0</v>
      </c>
      <c r="T578" s="163">
        <f t="shared" ref="T578:T579" si="656">SUM(J578:M578)</f>
        <v>0</v>
      </c>
      <c r="U578" s="165">
        <f t="shared" ref="U578:U579" si="657">SUM(N578:Q578)</f>
        <v>0</v>
      </c>
    </row>
    <row r="579" spans="1:21" x14ac:dyDescent="0.2">
      <c r="A579" s="11">
        <f t="shared" si="588"/>
        <v>0</v>
      </c>
      <c r="B579" s="11" t="str">
        <f t="shared" si="589"/>
        <v>Other Specialties10</v>
      </c>
      <c r="C579" s="402" t="str">
        <f t="shared" si="640"/>
        <v>Other Specialties</v>
      </c>
      <c r="D579" s="84">
        <v>10</v>
      </c>
      <c r="E579" s="21" t="s">
        <v>35</v>
      </c>
      <c r="F579" s="62">
        <f t="shared" ref="F579:Q579" si="658">SUM(F577:F578)</f>
        <v>0</v>
      </c>
      <c r="G579" s="63">
        <f t="shared" si="658"/>
        <v>0</v>
      </c>
      <c r="H579" s="63">
        <f t="shared" si="658"/>
        <v>0</v>
      </c>
      <c r="I579" s="64">
        <f t="shared" si="658"/>
        <v>0</v>
      </c>
      <c r="J579" s="62">
        <f t="shared" si="658"/>
        <v>0</v>
      </c>
      <c r="K579" s="63">
        <f t="shared" si="658"/>
        <v>0</v>
      </c>
      <c r="L579" s="63">
        <f t="shared" si="658"/>
        <v>0</v>
      </c>
      <c r="M579" s="64">
        <f t="shared" si="658"/>
        <v>0</v>
      </c>
      <c r="N579" s="62">
        <f t="shared" si="658"/>
        <v>0</v>
      </c>
      <c r="O579" s="63">
        <f t="shared" si="658"/>
        <v>0</v>
      </c>
      <c r="P579" s="63">
        <f t="shared" si="658"/>
        <v>0</v>
      </c>
      <c r="Q579" s="64">
        <f t="shared" si="658"/>
        <v>0</v>
      </c>
      <c r="R579" s="79"/>
      <c r="S579" s="62">
        <f t="shared" si="655"/>
        <v>0</v>
      </c>
      <c r="T579" s="63">
        <f t="shared" si="656"/>
        <v>0</v>
      </c>
      <c r="U579" s="103">
        <f t="shared" si="657"/>
        <v>0</v>
      </c>
    </row>
    <row r="580" spans="1:21" x14ac:dyDescent="0.2">
      <c r="A580" s="11">
        <f t="shared" si="588"/>
        <v>0</v>
      </c>
      <c r="B580" s="11" t="str">
        <f t="shared" si="589"/>
        <v xml:space="preserve">Other Specialties </v>
      </c>
      <c r="C580" s="402" t="str">
        <f t="shared" si="640"/>
        <v>Other Specialties</v>
      </c>
      <c r="D580" s="89" t="s">
        <v>100</v>
      </c>
      <c r="E580" s="43"/>
      <c r="F580" s="38"/>
      <c r="G580" s="39"/>
      <c r="H580" s="39"/>
      <c r="I580" s="40"/>
      <c r="J580" s="38"/>
      <c r="K580" s="39"/>
      <c r="L580" s="39"/>
      <c r="M580" s="40"/>
      <c r="N580" s="38"/>
      <c r="O580" s="39"/>
      <c r="P580" s="39"/>
      <c r="Q580" s="40"/>
      <c r="R580" s="39"/>
      <c r="S580" s="77"/>
      <c r="T580" s="56"/>
      <c r="U580" s="104"/>
    </row>
    <row r="581" spans="1:21" x14ac:dyDescent="0.2">
      <c r="A581" s="11">
        <f t="shared" si="588"/>
        <v>0</v>
      </c>
      <c r="B581" s="11" t="str">
        <f t="shared" si="589"/>
        <v xml:space="preserve">Other Specialties </v>
      </c>
      <c r="C581" s="402" t="str">
        <f t="shared" si="640"/>
        <v>Other Specialties</v>
      </c>
      <c r="D581" s="84" t="s">
        <v>100</v>
      </c>
      <c r="E581" s="21" t="s">
        <v>27</v>
      </c>
      <c r="F581" s="23"/>
      <c r="G581" s="24"/>
      <c r="H581" s="24"/>
      <c r="I581" s="25"/>
      <c r="J581" s="23"/>
      <c r="K581" s="24"/>
      <c r="L581" s="24"/>
      <c r="M581" s="25"/>
      <c r="N581" s="23"/>
      <c r="O581" s="24"/>
      <c r="P581" s="24"/>
      <c r="Q581" s="25"/>
      <c r="R581" s="39"/>
      <c r="S581" s="71"/>
      <c r="T581" s="72"/>
      <c r="U581" s="100"/>
    </row>
    <row r="582" spans="1:21" x14ac:dyDescent="0.2">
      <c r="A582" s="11">
        <f t="shared" si="588"/>
        <v>0</v>
      </c>
      <c r="B582" s="11" t="str">
        <f t="shared" si="589"/>
        <v>Other Specialties11</v>
      </c>
      <c r="C582" s="402" t="str">
        <f t="shared" si="640"/>
        <v>Other Specialties</v>
      </c>
      <c r="D582" s="154">
        <v>11</v>
      </c>
      <c r="E582" s="155" t="s">
        <v>133</v>
      </c>
      <c r="F582" s="156">
        <f>F574-F577</f>
        <v>0</v>
      </c>
      <c r="G582" s="157">
        <f t="shared" ref="G582:Q582" si="659">G574-G577</f>
        <v>0</v>
      </c>
      <c r="H582" s="157">
        <f t="shared" si="659"/>
        <v>0</v>
      </c>
      <c r="I582" s="158">
        <f t="shared" si="659"/>
        <v>0</v>
      </c>
      <c r="J582" s="156">
        <f t="shared" si="659"/>
        <v>0</v>
      </c>
      <c r="K582" s="157">
        <f t="shared" si="659"/>
        <v>0</v>
      </c>
      <c r="L582" s="157">
        <f t="shared" si="659"/>
        <v>0</v>
      </c>
      <c r="M582" s="158">
        <f t="shared" si="659"/>
        <v>0</v>
      </c>
      <c r="N582" s="156">
        <f t="shared" si="659"/>
        <v>0</v>
      </c>
      <c r="O582" s="157">
        <f t="shared" si="659"/>
        <v>0</v>
      </c>
      <c r="P582" s="157">
        <f t="shared" si="659"/>
        <v>0</v>
      </c>
      <c r="Q582" s="158">
        <f t="shared" si="659"/>
        <v>0</v>
      </c>
      <c r="R582" s="56"/>
      <c r="S582" s="158">
        <f t="shared" ref="S582:U582" si="660">S574-S577</f>
        <v>0</v>
      </c>
      <c r="T582" s="157">
        <f t="shared" si="660"/>
        <v>0</v>
      </c>
      <c r="U582" s="160">
        <f t="shared" si="660"/>
        <v>0</v>
      </c>
    </row>
    <row r="583" spans="1:21" x14ac:dyDescent="0.2">
      <c r="A583" s="11">
        <f t="shared" si="588"/>
        <v>0</v>
      </c>
      <c r="B583" s="11" t="str">
        <f t="shared" si="589"/>
        <v>Other Specialties12</v>
      </c>
      <c r="C583" s="402" t="str">
        <f t="shared" si="640"/>
        <v>Other Specialties</v>
      </c>
      <c r="D583" s="154">
        <v>12</v>
      </c>
      <c r="E583" s="155" t="s">
        <v>134</v>
      </c>
      <c r="F583" s="162">
        <f t="shared" ref="F583:U583" si="661">F574-F579</f>
        <v>0</v>
      </c>
      <c r="G583" s="163">
        <f t="shared" si="661"/>
        <v>0</v>
      </c>
      <c r="H583" s="163">
        <f t="shared" si="661"/>
        <v>0</v>
      </c>
      <c r="I583" s="164">
        <f t="shared" si="661"/>
        <v>0</v>
      </c>
      <c r="J583" s="162">
        <f t="shared" si="661"/>
        <v>0</v>
      </c>
      <c r="K583" s="163">
        <f t="shared" si="661"/>
        <v>0</v>
      </c>
      <c r="L583" s="163">
        <f t="shared" si="661"/>
        <v>0</v>
      </c>
      <c r="M583" s="164">
        <f t="shared" si="661"/>
        <v>0</v>
      </c>
      <c r="N583" s="162">
        <f t="shared" si="661"/>
        <v>0</v>
      </c>
      <c r="O583" s="163">
        <f t="shared" si="661"/>
        <v>0</v>
      </c>
      <c r="P583" s="163">
        <f t="shared" si="661"/>
        <v>0</v>
      </c>
      <c r="Q583" s="164">
        <f t="shared" si="661"/>
        <v>0</v>
      </c>
      <c r="R583" s="56">
        <f t="shared" si="661"/>
        <v>0</v>
      </c>
      <c r="S583" s="162">
        <f t="shared" si="661"/>
        <v>0</v>
      </c>
      <c r="T583" s="163">
        <f t="shared" si="661"/>
        <v>0</v>
      </c>
      <c r="U583" s="165">
        <f t="shared" si="661"/>
        <v>0</v>
      </c>
    </row>
    <row r="584" spans="1:21" x14ac:dyDescent="0.2">
      <c r="A584" s="11">
        <f t="shared" si="588"/>
        <v>0</v>
      </c>
      <c r="B584" s="11" t="str">
        <f t="shared" si="589"/>
        <v>Other Specialties13</v>
      </c>
      <c r="C584" s="402" t="str">
        <f t="shared" si="640"/>
        <v>Other Specialties</v>
      </c>
      <c r="D584" s="154">
        <v>13</v>
      </c>
      <c r="E584" s="161" t="s">
        <v>30</v>
      </c>
      <c r="F584" s="173">
        <f>F568+F583</f>
        <v>0</v>
      </c>
      <c r="G584" s="167">
        <f>F584+G583</f>
        <v>0</v>
      </c>
      <c r="H584" s="167">
        <f t="shared" ref="H584:Q584" si="662">G584+H583</f>
        <v>0</v>
      </c>
      <c r="I584" s="169">
        <f t="shared" si="662"/>
        <v>0</v>
      </c>
      <c r="J584" s="166">
        <f t="shared" si="662"/>
        <v>0</v>
      </c>
      <c r="K584" s="167">
        <f t="shared" si="662"/>
        <v>0</v>
      </c>
      <c r="L584" s="167">
        <f t="shared" si="662"/>
        <v>0</v>
      </c>
      <c r="M584" s="169">
        <f t="shared" si="662"/>
        <v>0</v>
      </c>
      <c r="N584" s="166">
        <f t="shared" si="662"/>
        <v>0</v>
      </c>
      <c r="O584" s="167">
        <f t="shared" si="662"/>
        <v>0</v>
      </c>
      <c r="P584" s="167">
        <f t="shared" si="662"/>
        <v>0</v>
      </c>
      <c r="Q584" s="169">
        <f t="shared" si="662"/>
        <v>0</v>
      </c>
      <c r="R584" s="56"/>
      <c r="S584" s="166">
        <f>I584</f>
        <v>0</v>
      </c>
      <c r="T584" s="167">
        <f>M584</f>
        <v>0</v>
      </c>
      <c r="U584" s="168">
        <f>Q584</f>
        <v>0</v>
      </c>
    </row>
    <row r="585" spans="1:21" x14ac:dyDescent="0.2">
      <c r="A585" s="11">
        <f t="shared" si="588"/>
        <v>0</v>
      </c>
      <c r="B585" s="11" t="str">
        <f t="shared" si="589"/>
        <v>Other Specialties14</v>
      </c>
      <c r="C585" s="402" t="str">
        <f t="shared" si="640"/>
        <v>Other Specialties</v>
      </c>
      <c r="D585" s="154">
        <v>14</v>
      </c>
      <c r="E585" s="155" t="s">
        <v>28</v>
      </c>
      <c r="F585" s="166" t="e">
        <f>F584/(F579/13)</f>
        <v>#DIV/0!</v>
      </c>
      <c r="G585" s="167" t="e">
        <f t="shared" ref="G585:Q585" si="663">G584/(G579/13)</f>
        <v>#DIV/0!</v>
      </c>
      <c r="H585" s="167" t="e">
        <f t="shared" si="663"/>
        <v>#DIV/0!</v>
      </c>
      <c r="I585" s="169" t="e">
        <f t="shared" si="663"/>
        <v>#DIV/0!</v>
      </c>
      <c r="J585" s="166" t="e">
        <f t="shared" si="663"/>
        <v>#DIV/0!</v>
      </c>
      <c r="K585" s="167" t="e">
        <f t="shared" si="663"/>
        <v>#DIV/0!</v>
      </c>
      <c r="L585" s="167" t="e">
        <f t="shared" si="663"/>
        <v>#DIV/0!</v>
      </c>
      <c r="M585" s="169" t="e">
        <f t="shared" si="663"/>
        <v>#DIV/0!</v>
      </c>
      <c r="N585" s="166" t="e">
        <f t="shared" si="663"/>
        <v>#DIV/0!</v>
      </c>
      <c r="O585" s="167" t="e">
        <f t="shared" si="663"/>
        <v>#DIV/0!</v>
      </c>
      <c r="P585" s="167" t="e">
        <f t="shared" si="663"/>
        <v>#DIV/0!</v>
      </c>
      <c r="Q585" s="169" t="e">
        <f t="shared" si="663"/>
        <v>#DIV/0!</v>
      </c>
      <c r="R585" s="56"/>
      <c r="S585" s="166" t="e">
        <f t="shared" ref="S585" si="664">I585</f>
        <v>#DIV/0!</v>
      </c>
      <c r="T585" s="167" t="e">
        <f t="shared" ref="T585" si="665">M585</f>
        <v>#DIV/0!</v>
      </c>
      <c r="U585" s="168" t="e">
        <f t="shared" ref="U585" si="666">Q585</f>
        <v>#DIV/0!</v>
      </c>
    </row>
    <row r="586" spans="1:21" x14ac:dyDescent="0.2">
      <c r="A586" s="11">
        <f t="shared" si="588"/>
        <v>0</v>
      </c>
      <c r="B586" s="11" t="str">
        <f t="shared" si="589"/>
        <v>Other Specialties15</v>
      </c>
      <c r="C586" s="402" t="str">
        <f t="shared" si="640"/>
        <v>Other Specialties</v>
      </c>
      <c r="D586" s="86">
        <v>15</v>
      </c>
      <c r="E586" s="45" t="s">
        <v>33</v>
      </c>
      <c r="F586" s="48"/>
      <c r="G586" s="46"/>
      <c r="H586" s="46"/>
      <c r="I586" s="47"/>
      <c r="J586" s="48"/>
      <c r="K586" s="46"/>
      <c r="L586" s="46"/>
      <c r="M586" s="47"/>
      <c r="N586" s="48"/>
      <c r="O586" s="46"/>
      <c r="P586" s="46"/>
      <c r="Q586" s="47"/>
      <c r="R586" s="39"/>
      <c r="S586" s="166">
        <f>I586</f>
        <v>0</v>
      </c>
      <c r="T586" s="167">
        <f>M586</f>
        <v>0</v>
      </c>
      <c r="U586" s="168">
        <f>Q586</f>
        <v>0</v>
      </c>
    </row>
    <row r="587" spans="1:21" x14ac:dyDescent="0.2">
      <c r="A587" s="11">
        <f t="shared" si="588"/>
        <v>0</v>
      </c>
      <c r="B587" s="11" t="str">
        <f t="shared" si="589"/>
        <v>Other Specialties16</v>
      </c>
      <c r="C587" s="402" t="str">
        <f t="shared" si="640"/>
        <v>Other Specialties</v>
      </c>
      <c r="D587" s="154">
        <v>16</v>
      </c>
      <c r="E587" s="155" t="s">
        <v>275</v>
      </c>
      <c r="F587" s="166" t="e">
        <f>VLOOKUP(CONCATENATE($A587,$C587),'[1]TTG Board spclty milstns MNTH'!$D$2:$AJ$386,F$7,FALSE)</f>
        <v>#N/A</v>
      </c>
      <c r="G587" s="167" t="e">
        <f>VLOOKUP(CONCATENATE($A587,$C587),'[1]TTG Board spclty milstns MNTH'!$D$2:$AJ$386,G$7,FALSE)</f>
        <v>#N/A</v>
      </c>
      <c r="H587" s="167" t="e">
        <f>VLOOKUP(CONCATENATE($A587,$C587),'[1]TTG Board spclty milstns MNTH'!$D$2:$AJ$386,H$7,FALSE)</f>
        <v>#N/A</v>
      </c>
      <c r="I587" s="169" t="e">
        <f>VLOOKUP(CONCATENATE($A587,$C587),'[1]TTG Board spclty milstns MNTH'!$D$2:$AJ$386,I$7,FALSE)</f>
        <v>#N/A</v>
      </c>
      <c r="J587" s="166" t="e">
        <f>VLOOKUP(CONCATENATE($A587,$C587),'[1]TTG Board spclty milstns MNTH'!$D$2:$AJ$386,J$7,FALSE)</f>
        <v>#N/A</v>
      </c>
      <c r="K587" s="167" t="e">
        <f>VLOOKUP(CONCATENATE($A587,$C587),'[1]TTG Board spclty milstns MNTH'!$D$2:$AJ$386,K$7,FALSE)</f>
        <v>#N/A</v>
      </c>
      <c r="L587" s="167" t="e">
        <f>VLOOKUP(CONCATENATE($A587,$C587),'[1]TTG Board spclty milstns MNTH'!$D$2:$AJ$386,L$7,FALSE)</f>
        <v>#N/A</v>
      </c>
      <c r="M587" s="169" t="e">
        <f>VLOOKUP(CONCATENATE($A587,$C587),'[1]TTG Board spclty milstns MNTH'!$D$2:$AJ$386,M$7,FALSE)</f>
        <v>#N/A</v>
      </c>
      <c r="N587" s="409" t="s">
        <v>16</v>
      </c>
      <c r="O587" s="410" t="s">
        <v>16</v>
      </c>
      <c r="P587" s="410" t="s">
        <v>16</v>
      </c>
      <c r="Q587" s="411" t="s">
        <v>16</v>
      </c>
      <c r="R587" s="39"/>
      <c r="S587" s="166" t="e">
        <f>I587</f>
        <v>#N/A</v>
      </c>
      <c r="T587" s="167" t="e">
        <f>M587</f>
        <v>#N/A</v>
      </c>
      <c r="U587" s="168" t="str">
        <f>Q587</f>
        <v>-</v>
      </c>
    </row>
    <row r="588" spans="1:21" ht="13.5" thickBot="1" x14ac:dyDescent="0.25">
      <c r="A588" s="11">
        <f t="shared" si="588"/>
        <v>0</v>
      </c>
      <c r="B588" s="11" t="str">
        <f t="shared" si="589"/>
        <v>Other Specialties17</v>
      </c>
      <c r="C588" s="402" t="str">
        <f t="shared" si="640"/>
        <v>Other Specialties</v>
      </c>
      <c r="D588" s="86">
        <v>17</v>
      </c>
      <c r="E588" s="44" t="s">
        <v>34</v>
      </c>
      <c r="F588" s="110"/>
      <c r="G588" s="111"/>
      <c r="H588" s="111"/>
      <c r="I588" s="112"/>
      <c r="J588" s="110"/>
      <c r="K588" s="111"/>
      <c r="L588" s="111"/>
      <c r="M588" s="112"/>
      <c r="N588" s="110"/>
      <c r="O588" s="111"/>
      <c r="P588" s="111"/>
      <c r="Q588" s="112"/>
      <c r="R588" s="113"/>
      <c r="S588" s="177">
        <f>I588</f>
        <v>0</v>
      </c>
      <c r="T588" s="178">
        <f>M588</f>
        <v>0</v>
      </c>
      <c r="U588" s="180">
        <f>Q588</f>
        <v>0</v>
      </c>
    </row>
    <row r="589" spans="1:21" x14ac:dyDescent="0.2">
      <c r="D589" s="53" t="s">
        <v>100</v>
      </c>
      <c r="F589" s="20"/>
      <c r="G589" s="20"/>
      <c r="H589" s="20"/>
      <c r="I589" s="20"/>
      <c r="J589" s="20"/>
      <c r="K589" s="20"/>
      <c r="L589" s="20"/>
      <c r="M589" s="20"/>
      <c r="N589" s="20"/>
      <c r="O589" s="20"/>
      <c r="P589" s="20"/>
      <c r="Q589" s="20"/>
      <c r="R589" s="41"/>
      <c r="S589" s="20"/>
      <c r="T589" s="20"/>
      <c r="U589" s="20"/>
    </row>
    <row r="590" spans="1:21" x14ac:dyDescent="0.2">
      <c r="B590" s="115"/>
      <c r="D590" s="53" t="s">
        <v>100</v>
      </c>
    </row>
    <row r="591" spans="1:21" x14ac:dyDescent="0.2">
      <c r="B591" s="115"/>
    </row>
    <row r="592" spans="1:21" x14ac:dyDescent="0.2">
      <c r="B592" s="115"/>
    </row>
    <row r="593" spans="2:21" x14ac:dyDescent="0.2">
      <c r="B593" s="115"/>
    </row>
    <row r="594" spans="2:21" x14ac:dyDescent="0.2">
      <c r="B594" s="115" t="s">
        <v>91</v>
      </c>
      <c r="C594" s="358" t="s">
        <v>82</v>
      </c>
    </row>
    <row r="595" spans="2:21" x14ac:dyDescent="0.2">
      <c r="B595" s="115" t="s">
        <v>92</v>
      </c>
      <c r="C595" s="358" t="s">
        <v>83</v>
      </c>
    </row>
    <row r="596" spans="2:21" x14ac:dyDescent="0.2">
      <c r="B596" s="115" t="s">
        <v>93</v>
      </c>
      <c r="C596" s="358" t="s">
        <v>84</v>
      </c>
    </row>
    <row r="597" spans="2:21" x14ac:dyDescent="0.2">
      <c r="B597" s="115" t="s">
        <v>94</v>
      </c>
      <c r="C597" s="358" t="s">
        <v>85</v>
      </c>
    </row>
    <row r="598" spans="2:21" x14ac:dyDescent="0.2">
      <c r="B598" s="115" t="s">
        <v>95</v>
      </c>
      <c r="C598" s="358" t="s">
        <v>86</v>
      </c>
    </row>
    <row r="599" spans="2:21" x14ac:dyDescent="0.2">
      <c r="B599" s="115" t="s">
        <v>96</v>
      </c>
      <c r="C599" s="358" t="s">
        <v>87</v>
      </c>
    </row>
    <row r="600" spans="2:21" x14ac:dyDescent="0.2">
      <c r="B600" s="115" t="s">
        <v>97</v>
      </c>
      <c r="C600" s="358" t="s">
        <v>88</v>
      </c>
    </row>
    <row r="601" spans="2:21" s="53" customFormat="1" x14ac:dyDescent="0.2">
      <c r="B601" s="115" t="s">
        <v>98</v>
      </c>
      <c r="C601" s="358" t="s">
        <v>89</v>
      </c>
      <c r="E601" s="11"/>
      <c r="F601" s="12"/>
      <c r="G601" s="12"/>
      <c r="H601" s="12"/>
      <c r="I601" s="12"/>
      <c r="J601" s="12"/>
      <c r="K601" s="12"/>
      <c r="L601" s="12"/>
      <c r="M601" s="12"/>
      <c r="N601" s="12"/>
      <c r="O601" s="12"/>
      <c r="P601" s="12"/>
      <c r="Q601" s="12"/>
      <c r="R601" s="208"/>
      <c r="S601" s="12"/>
      <c r="T601" s="12"/>
      <c r="U601" s="12"/>
    </row>
    <row r="602" spans="2:21" s="53" customFormat="1" x14ac:dyDescent="0.2">
      <c r="B602" s="115" t="s">
        <v>99</v>
      </c>
      <c r="C602" s="358" t="s">
        <v>90</v>
      </c>
      <c r="E602" s="11"/>
      <c r="F602" s="12"/>
      <c r="G602" s="12"/>
      <c r="H602" s="12"/>
      <c r="I602" s="12"/>
      <c r="J602" s="12"/>
      <c r="K602" s="12"/>
      <c r="L602" s="12"/>
      <c r="M602" s="12"/>
      <c r="N602" s="12"/>
      <c r="O602" s="12"/>
      <c r="P602" s="12"/>
      <c r="Q602" s="12"/>
      <c r="R602" s="208"/>
      <c r="S602" s="12"/>
      <c r="T602" s="12"/>
      <c r="U602" s="12"/>
    </row>
    <row r="603" spans="2:21" s="53" customFormat="1" x14ac:dyDescent="0.2">
      <c r="B603" s="115"/>
      <c r="C603" s="115"/>
      <c r="E603" s="11"/>
      <c r="F603" s="12"/>
      <c r="G603" s="12"/>
      <c r="H603" s="12"/>
      <c r="I603" s="12"/>
      <c r="J603" s="12"/>
      <c r="K603" s="12"/>
      <c r="L603" s="12"/>
      <c r="M603" s="12"/>
      <c r="N603" s="12"/>
      <c r="O603" s="12"/>
      <c r="P603" s="12"/>
      <c r="Q603" s="12"/>
      <c r="R603" s="208"/>
      <c r="S603" s="12"/>
      <c r="T603" s="12"/>
      <c r="U603" s="12"/>
    </row>
    <row r="604" spans="2:21" s="53" customFormat="1" x14ac:dyDescent="0.2">
      <c r="B604" s="115"/>
      <c r="C604" s="115"/>
      <c r="E604" s="11"/>
      <c r="F604" s="12"/>
      <c r="G604" s="12"/>
      <c r="H604" s="12"/>
      <c r="I604" s="12"/>
      <c r="J604" s="12"/>
      <c r="K604" s="12"/>
      <c r="L604" s="12"/>
      <c r="M604" s="12"/>
      <c r="N604" s="12"/>
      <c r="O604" s="12"/>
      <c r="P604" s="12"/>
      <c r="Q604" s="12"/>
      <c r="R604" s="208"/>
      <c r="S604" s="12"/>
      <c r="T604" s="12"/>
      <c r="U604" s="12"/>
    </row>
    <row r="605" spans="2:21" s="53" customFormat="1" x14ac:dyDescent="0.2">
      <c r="B605" s="115"/>
      <c r="C605" s="115"/>
      <c r="E605" s="11"/>
      <c r="F605" s="12"/>
      <c r="G605" s="12"/>
      <c r="H605" s="12"/>
      <c r="I605" s="12"/>
      <c r="J605" s="12"/>
      <c r="K605" s="12"/>
      <c r="L605" s="12"/>
      <c r="M605" s="12"/>
      <c r="N605" s="12"/>
      <c r="O605" s="12"/>
      <c r="P605" s="12"/>
      <c r="Q605" s="12"/>
      <c r="R605" s="208"/>
      <c r="S605" s="12"/>
      <c r="T605" s="12"/>
      <c r="U605" s="12"/>
    </row>
    <row r="606" spans="2:21" s="53" customFormat="1" x14ac:dyDescent="0.2">
      <c r="B606" s="115"/>
      <c r="C606" s="115"/>
      <c r="E606" s="11"/>
      <c r="F606" s="12"/>
      <c r="G606" s="12"/>
      <c r="H606" s="12"/>
      <c r="I606" s="12"/>
      <c r="J606" s="12"/>
      <c r="K606" s="12"/>
      <c r="L606" s="12"/>
      <c r="M606" s="12"/>
      <c r="N606" s="12"/>
      <c r="O606" s="12"/>
      <c r="P606" s="12"/>
      <c r="Q606" s="12"/>
      <c r="R606" s="208"/>
      <c r="S606" s="12"/>
      <c r="T606" s="12"/>
      <c r="U606" s="12"/>
    </row>
  </sheetData>
  <sheetProtection sheet="1" objects="1" scenarios="1" autoFilter="0"/>
  <autoFilter ref="C12:U590"/>
  <mergeCells count="7">
    <mergeCell ref="F1:N1"/>
    <mergeCell ref="F2:N2"/>
    <mergeCell ref="C5:D5"/>
    <mergeCell ref="C6:D6"/>
    <mergeCell ref="F10:I10"/>
    <mergeCell ref="J10:M10"/>
    <mergeCell ref="N10:Q10"/>
  </mergeCells>
  <dataValidations count="1">
    <dataValidation type="list" allowBlank="1" showInputMessage="1" showErrorMessage="1" sqref="D13 D37 D61 D85 D109 D133 D157 D181 D205 D229 D253 D277 D301 D325 D349 D373 D397 D421 D445 D469 D493 D517 D541 D565">
      <formula1>OP_Specialties</formula1>
    </dataValidation>
  </dataValidations>
  <pageMargins left="0.70866141732283472" right="0.70866141732283472" top="0.74803149606299213" bottom="0.74803149606299213" header="0.31496062992125984" footer="0.31496062992125984"/>
  <pageSetup paperSize="9" scale="52" fitToHeight="23" orientation="landscape" r:id="rId1"/>
  <headerFooter>
    <oddFooter>&amp;L&amp;F &amp;A&amp;RPage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154"/>
  <sheetViews>
    <sheetView showGridLines="0" zoomScale="90" zoomScaleNormal="90" workbookViewId="0">
      <pane xSplit="5" ySplit="12" topLeftCell="F30" activePane="bottomRight" state="frozen"/>
      <selection activeCell="C8" sqref="C8"/>
      <selection pane="topRight" activeCell="C8" sqref="C8"/>
      <selection pane="bottomLeft" activeCell="C8" sqref="C8"/>
      <selection pane="bottomRight" activeCell="F65" sqref="F65"/>
    </sheetView>
  </sheetViews>
  <sheetFormatPr defaultColWidth="9.140625" defaultRowHeight="12.75" x14ac:dyDescent="0.2"/>
  <cols>
    <col min="1" max="1" width="9.140625" style="11" hidden="1" customWidth="1"/>
    <col min="2" max="2" width="16.28515625" style="11" hidden="1" customWidth="1"/>
    <col min="3" max="3" width="16.7109375" style="115" customWidth="1"/>
    <col min="4" max="4" width="11.28515625" style="53" customWidth="1"/>
    <col min="5" max="5" width="79.5703125" style="11" bestFit="1" customWidth="1"/>
    <col min="6" max="17" width="9.28515625" style="12" customWidth="1"/>
    <col min="18" max="18" width="1.7109375" style="199" customWidth="1"/>
    <col min="19" max="21" width="10.42578125" style="12" customWidth="1"/>
    <col min="22" max="16384" width="9.140625" style="11"/>
  </cols>
  <sheetData>
    <row r="1" spans="1:21" ht="12.75" customHeight="1" x14ac:dyDescent="0.2">
      <c r="C1" s="397" t="s">
        <v>7</v>
      </c>
      <c r="D1" s="11"/>
      <c r="E1" s="12"/>
      <c r="F1" s="625" t="s">
        <v>245</v>
      </c>
      <c r="G1" s="625"/>
      <c r="H1" s="625"/>
      <c r="I1" s="625"/>
      <c r="J1" s="625"/>
      <c r="K1" s="625"/>
      <c r="L1" s="625"/>
      <c r="M1" s="625"/>
      <c r="N1" s="625"/>
      <c r="O1" s="211"/>
      <c r="P1" s="211"/>
      <c r="U1" s="11"/>
    </row>
    <row r="2" spans="1:21" x14ac:dyDescent="0.2">
      <c r="D2" s="11"/>
      <c r="E2" s="12"/>
      <c r="F2" s="625" t="s">
        <v>287</v>
      </c>
      <c r="G2" s="625"/>
      <c r="H2" s="625"/>
      <c r="I2" s="625"/>
      <c r="J2" s="625"/>
      <c r="K2" s="625"/>
      <c r="L2" s="625"/>
      <c r="M2" s="625"/>
      <c r="N2" s="625"/>
      <c r="U2" s="11"/>
    </row>
    <row r="3" spans="1:21" x14ac:dyDescent="0.2">
      <c r="C3" s="397" t="s">
        <v>11</v>
      </c>
      <c r="D3" s="11"/>
      <c r="E3" s="12"/>
      <c r="U3" s="11"/>
    </row>
    <row r="4" spans="1:21" x14ac:dyDescent="0.2">
      <c r="E4" s="12"/>
    </row>
    <row r="5" spans="1:21" ht="15" customHeight="1" x14ac:dyDescent="0.2">
      <c r="C5" s="623" t="s">
        <v>26</v>
      </c>
      <c r="D5" s="624"/>
      <c r="E5" s="415">
        <f>HB_Name</f>
        <v>0</v>
      </c>
    </row>
    <row r="6" spans="1:21" ht="15" customHeight="1" x14ac:dyDescent="0.2">
      <c r="C6" s="623" t="s">
        <v>21</v>
      </c>
      <c r="D6" s="624"/>
      <c r="E6" s="415" t="str">
        <f>'Front Page'!B7</f>
        <v>Date</v>
      </c>
    </row>
    <row r="7" spans="1:21" ht="13.5" thickBot="1" x14ac:dyDescent="0.25"/>
    <row r="8" spans="1:21" ht="16.5" thickBot="1" x14ac:dyDescent="0.3">
      <c r="C8" s="447" t="s">
        <v>102</v>
      </c>
      <c r="D8" s="445"/>
      <c r="E8" s="446"/>
    </row>
    <row r="9" spans="1:21" ht="13.5" thickBot="1" x14ac:dyDescent="0.25">
      <c r="F9" s="136">
        <v>12</v>
      </c>
      <c r="G9" s="136">
        <v>15</v>
      </c>
      <c r="H9" s="136">
        <v>18</v>
      </c>
      <c r="I9" s="136">
        <v>21</v>
      </c>
      <c r="J9" s="136">
        <v>24</v>
      </c>
      <c r="K9" s="136">
        <v>27</v>
      </c>
      <c r="L9" s="136">
        <v>30</v>
      </c>
      <c r="M9" s="136">
        <v>33</v>
      </c>
      <c r="N9" s="136">
        <v>36</v>
      </c>
      <c r="O9" s="136">
        <v>39</v>
      </c>
      <c r="P9" s="136">
        <v>42</v>
      </c>
      <c r="Q9" s="136">
        <v>45</v>
      </c>
    </row>
    <row r="10" spans="1:21" s="14" customFormat="1" x14ac:dyDescent="0.2">
      <c r="C10" s="398"/>
      <c r="D10" s="90"/>
      <c r="E10" s="91"/>
      <c r="F10" s="626" t="s">
        <v>4</v>
      </c>
      <c r="G10" s="627"/>
      <c r="H10" s="627"/>
      <c r="I10" s="628"/>
      <c r="J10" s="629" t="s">
        <v>5</v>
      </c>
      <c r="K10" s="627"/>
      <c r="L10" s="627"/>
      <c r="M10" s="630"/>
      <c r="N10" s="626" t="s">
        <v>6</v>
      </c>
      <c r="O10" s="627"/>
      <c r="P10" s="627"/>
      <c r="Q10" s="628"/>
      <c r="R10" s="200"/>
      <c r="S10" s="96" t="s">
        <v>4</v>
      </c>
      <c r="T10" s="97" t="s">
        <v>5</v>
      </c>
      <c r="U10" s="98" t="s">
        <v>6</v>
      </c>
    </row>
    <row r="11" spans="1:21" s="14" customFormat="1" x14ac:dyDescent="0.2">
      <c r="C11" s="399"/>
      <c r="D11" s="15"/>
      <c r="E11" s="16"/>
      <c r="F11" s="17" t="s">
        <v>0</v>
      </c>
      <c r="G11" s="18" t="s">
        <v>1</v>
      </c>
      <c r="H11" s="18" t="s">
        <v>2</v>
      </c>
      <c r="I11" s="19" t="s">
        <v>3</v>
      </c>
      <c r="J11" s="359" t="s">
        <v>0</v>
      </c>
      <c r="K11" s="18" t="s">
        <v>1</v>
      </c>
      <c r="L11" s="18" t="s">
        <v>2</v>
      </c>
      <c r="M11" s="378" t="s">
        <v>3</v>
      </c>
      <c r="N11" s="17" t="s">
        <v>0</v>
      </c>
      <c r="O11" s="18" t="s">
        <v>1</v>
      </c>
      <c r="P11" s="18" t="s">
        <v>2</v>
      </c>
      <c r="Q11" s="19" t="s">
        <v>3</v>
      </c>
      <c r="R11" s="201"/>
      <c r="S11" s="17"/>
      <c r="T11" s="18"/>
      <c r="U11" s="99"/>
    </row>
    <row r="12" spans="1:21" s="145" customFormat="1" ht="26.25" thickBot="1" x14ac:dyDescent="0.25">
      <c r="A12" s="145" t="s">
        <v>119</v>
      </c>
      <c r="B12" s="145" t="s">
        <v>120</v>
      </c>
      <c r="C12" s="400" t="s">
        <v>23</v>
      </c>
      <c r="D12" s="146" t="s">
        <v>10</v>
      </c>
      <c r="E12" s="147"/>
      <c r="F12" s="148" t="s">
        <v>121</v>
      </c>
      <c r="G12" s="149" t="s">
        <v>122</v>
      </c>
      <c r="H12" s="149" t="s">
        <v>123</v>
      </c>
      <c r="I12" s="150" t="s">
        <v>124</v>
      </c>
      <c r="J12" s="360" t="s">
        <v>125</v>
      </c>
      <c r="K12" s="149" t="s">
        <v>126</v>
      </c>
      <c r="L12" s="149" t="s">
        <v>127</v>
      </c>
      <c r="M12" s="379" t="s">
        <v>128</v>
      </c>
      <c r="N12" s="148" t="s">
        <v>129</v>
      </c>
      <c r="O12" s="149" t="s">
        <v>130</v>
      </c>
      <c r="P12" s="149" t="s">
        <v>131</v>
      </c>
      <c r="Q12" s="150" t="s">
        <v>132</v>
      </c>
      <c r="R12" s="202"/>
      <c r="S12" s="148" t="s">
        <v>4</v>
      </c>
      <c r="T12" s="149" t="s">
        <v>5</v>
      </c>
      <c r="U12" s="152" t="s">
        <v>6</v>
      </c>
    </row>
    <row r="13" spans="1:21" ht="18.75" thickBot="1" x14ac:dyDescent="0.3">
      <c r="A13" s="11">
        <f>$E$5</f>
        <v>0</v>
      </c>
      <c r="B13" s="11" t="str">
        <f>CONCATENATE(C13,D13)</f>
        <v>All RadiologyAll Radiology</v>
      </c>
      <c r="C13" s="401" t="str">
        <f>D13</f>
        <v>All Radiology</v>
      </c>
      <c r="D13" s="68" t="s">
        <v>304</v>
      </c>
      <c r="E13" s="80"/>
      <c r="F13" s="371"/>
      <c r="G13" s="81"/>
      <c r="H13" s="81"/>
      <c r="I13" s="372"/>
      <c r="J13" s="81"/>
      <c r="K13" s="81"/>
      <c r="L13" s="81"/>
      <c r="M13" s="81"/>
      <c r="N13" s="391"/>
      <c r="O13" s="69"/>
      <c r="P13" s="69"/>
      <c r="Q13" s="392"/>
      <c r="R13" s="69"/>
      <c r="S13" s="391"/>
      <c r="T13" s="69"/>
      <c r="U13" s="82"/>
    </row>
    <row r="14" spans="1:21" x14ac:dyDescent="0.2">
      <c r="A14" s="11">
        <f>$E$5</f>
        <v>0</v>
      </c>
      <c r="B14" s="11" t="str">
        <f>CONCATENATE(C14,D14)</f>
        <v>All Radiology1</v>
      </c>
      <c r="C14" s="402" t="str">
        <f>C13</f>
        <v>All Radiology</v>
      </c>
      <c r="D14" s="84">
        <v>1</v>
      </c>
      <c r="E14" s="21" t="s">
        <v>314</v>
      </c>
      <c r="F14" s="62">
        <f>SUM(F36,F58,F80,F102)</f>
        <v>0</v>
      </c>
      <c r="G14" s="20"/>
      <c r="H14" s="20"/>
      <c r="I14" s="120"/>
      <c r="J14" s="13"/>
      <c r="K14" s="13"/>
      <c r="L14" s="13"/>
      <c r="M14" s="13"/>
      <c r="N14" s="128"/>
      <c r="O14" s="13"/>
      <c r="P14" s="13"/>
      <c r="Q14" s="129"/>
      <c r="R14" s="201"/>
      <c r="S14" s="119"/>
      <c r="T14" s="20"/>
      <c r="U14" s="121"/>
    </row>
    <row r="15" spans="1:21" x14ac:dyDescent="0.2">
      <c r="A15" s="11">
        <f t="shared" ref="A15:A70" si="0">$E$5</f>
        <v>0</v>
      </c>
      <c r="B15" s="11" t="str">
        <f t="shared" ref="B15:B70" si="1">CONCATENATE(C15,D15)</f>
        <v>All Radiology2</v>
      </c>
      <c r="C15" s="402" t="str">
        <f t="shared" ref="C15:C34" si="2">C14</f>
        <v>All Radiology</v>
      </c>
      <c r="D15" s="84">
        <v>2</v>
      </c>
      <c r="E15" s="21" t="s">
        <v>315</v>
      </c>
      <c r="F15" s="62">
        <f>SUM(F37,F59,F81,F103)</f>
        <v>0</v>
      </c>
      <c r="G15" s="20"/>
      <c r="H15" s="20"/>
      <c r="I15" s="120"/>
      <c r="J15" s="20"/>
      <c r="K15" s="20"/>
      <c r="L15" s="20"/>
      <c r="M15" s="20"/>
      <c r="N15" s="119"/>
      <c r="O15" s="20"/>
      <c r="P15" s="20"/>
      <c r="Q15" s="120"/>
      <c r="R15" s="201"/>
      <c r="S15" s="119"/>
      <c r="T15" s="20"/>
      <c r="U15" s="121"/>
    </row>
    <row r="16" spans="1:21" x14ac:dyDescent="0.2">
      <c r="A16" s="11">
        <f t="shared" si="0"/>
        <v>0</v>
      </c>
      <c r="B16" s="11" t="str">
        <f t="shared" si="1"/>
        <v>All Radiology3</v>
      </c>
      <c r="C16" s="402" t="str">
        <f t="shared" si="2"/>
        <v>All Radiology</v>
      </c>
      <c r="D16" s="84">
        <v>3</v>
      </c>
      <c r="E16" s="21" t="s">
        <v>118</v>
      </c>
      <c r="F16" s="62">
        <f>SUM(F38,F60,F82,F104)</f>
        <v>0</v>
      </c>
      <c r="G16" s="20"/>
      <c r="H16" s="20"/>
      <c r="I16" s="120"/>
      <c r="J16" s="20"/>
      <c r="K16" s="20"/>
      <c r="L16" s="20"/>
      <c r="M16" s="20"/>
      <c r="N16" s="119"/>
      <c r="O16" s="20"/>
      <c r="P16" s="20"/>
      <c r="Q16" s="120"/>
      <c r="R16" s="201"/>
      <c r="S16" s="119"/>
      <c r="T16" s="20"/>
      <c r="U16" s="121"/>
    </row>
    <row r="17" spans="1:21" x14ac:dyDescent="0.2">
      <c r="A17" s="11">
        <f t="shared" si="0"/>
        <v>0</v>
      </c>
      <c r="B17" s="11" t="str">
        <f t="shared" si="1"/>
        <v xml:space="preserve">All Radiology </v>
      </c>
      <c r="C17" s="402" t="str">
        <f t="shared" si="2"/>
        <v>All Radiology</v>
      </c>
      <c r="D17" s="88" t="s">
        <v>100</v>
      </c>
      <c r="E17" s="34"/>
      <c r="F17" s="119"/>
      <c r="G17" s="20"/>
      <c r="H17" s="20"/>
      <c r="I17" s="120"/>
      <c r="J17" s="52"/>
      <c r="K17" s="52"/>
      <c r="L17" s="52"/>
      <c r="M17" s="52"/>
      <c r="N17" s="130"/>
      <c r="O17" s="52"/>
      <c r="P17" s="52"/>
      <c r="Q17" s="131"/>
      <c r="R17" s="201"/>
      <c r="S17" s="119"/>
      <c r="T17" s="20"/>
      <c r="U17" s="121"/>
    </row>
    <row r="18" spans="1:21" s="14" customFormat="1" x14ac:dyDescent="0.2">
      <c r="A18" s="11">
        <f t="shared" si="0"/>
        <v>0</v>
      </c>
      <c r="B18" s="11" t="str">
        <f t="shared" si="1"/>
        <v xml:space="preserve">All Radiology </v>
      </c>
      <c r="C18" s="402" t="str">
        <f t="shared" si="2"/>
        <v>All Radiology</v>
      </c>
      <c r="D18" s="84" t="s">
        <v>100</v>
      </c>
      <c r="E18" s="21" t="s">
        <v>36</v>
      </c>
      <c r="F18" s="23"/>
      <c r="G18" s="24"/>
      <c r="H18" s="24"/>
      <c r="I18" s="25"/>
      <c r="J18" s="24"/>
      <c r="K18" s="24"/>
      <c r="L18" s="24"/>
      <c r="M18" s="24"/>
      <c r="N18" s="23"/>
      <c r="O18" s="24"/>
      <c r="P18" s="24"/>
      <c r="Q18" s="25"/>
      <c r="R18" s="201"/>
      <c r="S18" s="23"/>
      <c r="T18" s="24"/>
      <c r="U18" s="107"/>
    </row>
    <row r="19" spans="1:21" x14ac:dyDescent="0.2">
      <c r="A19" s="11">
        <f t="shared" si="0"/>
        <v>0</v>
      </c>
      <c r="B19" s="11" t="str">
        <f t="shared" si="1"/>
        <v>All Radiology4</v>
      </c>
      <c r="C19" s="402" t="str">
        <f t="shared" si="2"/>
        <v>All Radiology</v>
      </c>
      <c r="D19" s="154">
        <v>4</v>
      </c>
      <c r="E19" s="196" t="s">
        <v>15</v>
      </c>
      <c r="F19" s="156">
        <f>SUM(F41,F63,F85,F107)</f>
        <v>0</v>
      </c>
      <c r="G19" s="157">
        <f t="shared" ref="G19:Q20" si="3">SUM(G41,G63,G85,G107)</f>
        <v>0</v>
      </c>
      <c r="H19" s="157">
        <f t="shared" si="3"/>
        <v>0</v>
      </c>
      <c r="I19" s="158">
        <f t="shared" si="3"/>
        <v>0</v>
      </c>
      <c r="J19" s="352">
        <f t="shared" si="3"/>
        <v>0</v>
      </c>
      <c r="K19" s="157">
        <f t="shared" si="3"/>
        <v>0</v>
      </c>
      <c r="L19" s="157">
        <f t="shared" si="3"/>
        <v>0</v>
      </c>
      <c r="M19" s="380">
        <f t="shared" si="3"/>
        <v>0</v>
      </c>
      <c r="N19" s="156">
        <f t="shared" si="3"/>
        <v>0</v>
      </c>
      <c r="O19" s="157">
        <f t="shared" si="3"/>
        <v>0</v>
      </c>
      <c r="P19" s="157">
        <f t="shared" si="3"/>
        <v>0</v>
      </c>
      <c r="Q19" s="158">
        <f t="shared" si="3"/>
        <v>0</v>
      </c>
      <c r="R19" s="203"/>
      <c r="S19" s="181">
        <f>SUM(F19:I19)</f>
        <v>0</v>
      </c>
      <c r="T19" s="182">
        <f>SUM(J19:M19)</f>
        <v>0</v>
      </c>
      <c r="U19" s="183">
        <f>SUM(N19:Q19)</f>
        <v>0</v>
      </c>
    </row>
    <row r="20" spans="1:21" x14ac:dyDescent="0.2">
      <c r="A20" s="11">
        <f t="shared" si="0"/>
        <v>0</v>
      </c>
      <c r="B20" s="11" t="str">
        <f t="shared" si="1"/>
        <v>All Radiology5</v>
      </c>
      <c r="C20" s="402" t="str">
        <f t="shared" si="2"/>
        <v>All Radiology</v>
      </c>
      <c r="D20" s="184">
        <v>5</v>
      </c>
      <c r="E20" s="197" t="s">
        <v>14</v>
      </c>
      <c r="F20" s="156">
        <f>SUM(F42,F64,F86,F108)</f>
        <v>0</v>
      </c>
      <c r="G20" s="157">
        <f t="shared" si="3"/>
        <v>0</v>
      </c>
      <c r="H20" s="157">
        <f t="shared" si="3"/>
        <v>0</v>
      </c>
      <c r="I20" s="158">
        <f t="shared" si="3"/>
        <v>0</v>
      </c>
      <c r="J20" s="352">
        <f t="shared" si="3"/>
        <v>0</v>
      </c>
      <c r="K20" s="157">
        <f t="shared" si="3"/>
        <v>0</v>
      </c>
      <c r="L20" s="157">
        <f t="shared" si="3"/>
        <v>0</v>
      </c>
      <c r="M20" s="380">
        <f t="shared" si="3"/>
        <v>0</v>
      </c>
      <c r="N20" s="156">
        <f t="shared" si="3"/>
        <v>0</v>
      </c>
      <c r="O20" s="157">
        <f t="shared" si="3"/>
        <v>0</v>
      </c>
      <c r="P20" s="157">
        <f t="shared" si="3"/>
        <v>0</v>
      </c>
      <c r="Q20" s="158">
        <f t="shared" si="3"/>
        <v>0</v>
      </c>
      <c r="R20" s="203"/>
      <c r="S20" s="166">
        <f t="shared" ref="S20" si="4">SUM(F20:I20)</f>
        <v>0</v>
      </c>
      <c r="T20" s="167">
        <f t="shared" ref="T20" si="5">SUM(J20:M20)</f>
        <v>0</v>
      </c>
      <c r="U20" s="168">
        <f t="shared" ref="U20" si="6">SUM(N20:Q20)</f>
        <v>0</v>
      </c>
    </row>
    <row r="21" spans="1:21" s="14" customFormat="1" x14ac:dyDescent="0.2">
      <c r="A21" s="11">
        <f t="shared" si="0"/>
        <v>0</v>
      </c>
      <c r="B21" s="11" t="str">
        <f t="shared" si="1"/>
        <v>All Radiology6</v>
      </c>
      <c r="C21" s="402" t="str">
        <f t="shared" si="2"/>
        <v>All Radiology</v>
      </c>
      <c r="D21" s="84">
        <v>6</v>
      </c>
      <c r="E21" s="21" t="s">
        <v>18</v>
      </c>
      <c r="F21" s="62">
        <f>F19-F20</f>
        <v>0</v>
      </c>
      <c r="G21" s="63">
        <f t="shared" ref="G21:U21" si="7">G19-G20</f>
        <v>0</v>
      </c>
      <c r="H21" s="63">
        <f t="shared" si="7"/>
        <v>0</v>
      </c>
      <c r="I21" s="64">
        <f t="shared" si="7"/>
        <v>0</v>
      </c>
      <c r="J21" s="361">
        <f t="shared" si="7"/>
        <v>0</v>
      </c>
      <c r="K21" s="63">
        <f t="shared" si="7"/>
        <v>0</v>
      </c>
      <c r="L21" s="63">
        <f t="shared" si="7"/>
        <v>0</v>
      </c>
      <c r="M21" s="381">
        <f t="shared" si="7"/>
        <v>0</v>
      </c>
      <c r="N21" s="62">
        <f t="shared" si="7"/>
        <v>0</v>
      </c>
      <c r="O21" s="63">
        <f t="shared" si="7"/>
        <v>0</v>
      </c>
      <c r="P21" s="63">
        <f t="shared" si="7"/>
        <v>0</v>
      </c>
      <c r="Q21" s="64">
        <f t="shared" si="7"/>
        <v>0</v>
      </c>
      <c r="R21" s="203"/>
      <c r="S21" s="395">
        <f t="shared" si="7"/>
        <v>0</v>
      </c>
      <c r="T21" s="351">
        <f t="shared" si="7"/>
        <v>0</v>
      </c>
      <c r="U21" s="396">
        <f t="shared" si="7"/>
        <v>0</v>
      </c>
    </row>
    <row r="22" spans="1:21" s="42" customFormat="1" x14ac:dyDescent="0.2">
      <c r="A22" s="11">
        <f t="shared" si="0"/>
        <v>0</v>
      </c>
      <c r="B22" s="11" t="str">
        <f t="shared" si="1"/>
        <v xml:space="preserve">All Radiology </v>
      </c>
      <c r="C22" s="402" t="str">
        <f t="shared" si="2"/>
        <v>All Radiology</v>
      </c>
      <c r="D22" s="88" t="s">
        <v>100</v>
      </c>
      <c r="E22" s="34"/>
      <c r="F22" s="74"/>
      <c r="G22" s="75"/>
      <c r="H22" s="75"/>
      <c r="I22" s="76"/>
      <c r="J22" s="56"/>
      <c r="K22" s="56"/>
      <c r="L22" s="56"/>
      <c r="M22" s="56"/>
      <c r="N22" s="77"/>
      <c r="O22" s="56"/>
      <c r="P22" s="56"/>
      <c r="Q22" s="78"/>
      <c r="R22" s="203"/>
      <c r="S22" s="77"/>
      <c r="T22" s="56"/>
      <c r="U22" s="104"/>
    </row>
    <row r="23" spans="1:21" s="14" customFormat="1" x14ac:dyDescent="0.2">
      <c r="A23" s="11">
        <f t="shared" si="0"/>
        <v>0</v>
      </c>
      <c r="B23" s="11" t="str">
        <f t="shared" si="1"/>
        <v xml:space="preserve">All Radiology </v>
      </c>
      <c r="C23" s="402" t="str">
        <f t="shared" si="2"/>
        <v>All Radiology</v>
      </c>
      <c r="D23" s="84" t="s">
        <v>100</v>
      </c>
      <c r="E23" s="21" t="s">
        <v>32</v>
      </c>
      <c r="F23" s="71"/>
      <c r="G23" s="72"/>
      <c r="H23" s="72"/>
      <c r="I23" s="73"/>
      <c r="J23" s="72"/>
      <c r="K23" s="72"/>
      <c r="L23" s="72"/>
      <c r="M23" s="72"/>
      <c r="N23" s="71"/>
      <c r="O23" s="72"/>
      <c r="P23" s="72"/>
      <c r="Q23" s="73"/>
      <c r="R23" s="203"/>
      <c r="S23" s="71"/>
      <c r="T23" s="72"/>
      <c r="U23" s="100"/>
    </row>
    <row r="24" spans="1:21" s="42" customFormat="1" x14ac:dyDescent="0.2">
      <c r="A24" s="11">
        <f t="shared" si="0"/>
        <v>0</v>
      </c>
      <c r="B24" s="11" t="str">
        <f t="shared" si="1"/>
        <v>All Radiology7</v>
      </c>
      <c r="C24" s="402" t="str">
        <f t="shared" si="2"/>
        <v>All Radiology</v>
      </c>
      <c r="D24" s="154">
        <v>7</v>
      </c>
      <c r="E24" s="196" t="s">
        <v>49</v>
      </c>
      <c r="F24" s="156">
        <f>SUM(F46,F68,F90,F112)</f>
        <v>0</v>
      </c>
      <c r="G24" s="157">
        <f t="shared" ref="G24:Q24" si="8">SUM(G46,G68,G90,G112)</f>
        <v>0</v>
      </c>
      <c r="H24" s="157">
        <f t="shared" si="8"/>
        <v>0</v>
      </c>
      <c r="I24" s="158">
        <f t="shared" si="8"/>
        <v>0</v>
      </c>
      <c r="J24" s="352">
        <f t="shared" si="8"/>
        <v>0</v>
      </c>
      <c r="K24" s="157">
        <f t="shared" si="8"/>
        <v>0</v>
      </c>
      <c r="L24" s="157">
        <f t="shared" si="8"/>
        <v>0</v>
      </c>
      <c r="M24" s="380">
        <f t="shared" si="8"/>
        <v>0</v>
      </c>
      <c r="N24" s="156">
        <f t="shared" si="8"/>
        <v>0</v>
      </c>
      <c r="O24" s="157">
        <f t="shared" si="8"/>
        <v>0</v>
      </c>
      <c r="P24" s="157">
        <f t="shared" si="8"/>
        <v>0</v>
      </c>
      <c r="Q24" s="158">
        <f t="shared" si="8"/>
        <v>0</v>
      </c>
      <c r="R24" s="204"/>
      <c r="S24" s="156">
        <f>SUM(F24:I24)</f>
        <v>0</v>
      </c>
      <c r="T24" s="157">
        <f>SUM(J24:M24)</f>
        <v>0</v>
      </c>
      <c r="U24" s="160">
        <f>SUM(N24:Q24)</f>
        <v>0</v>
      </c>
    </row>
    <row r="25" spans="1:21" s="42" customFormat="1" x14ac:dyDescent="0.2">
      <c r="A25" s="11">
        <f t="shared" si="0"/>
        <v>0</v>
      </c>
      <c r="B25" s="11" t="str">
        <f t="shared" si="1"/>
        <v>All Radiology8</v>
      </c>
      <c r="C25" s="402" t="str">
        <f t="shared" si="2"/>
        <v>All Radiology</v>
      </c>
      <c r="D25" s="154">
        <v>8</v>
      </c>
      <c r="E25" s="197" t="s">
        <v>56</v>
      </c>
      <c r="F25" s="156">
        <f>SUM(F47,F69,F91,F113)</f>
        <v>0</v>
      </c>
      <c r="G25" s="157">
        <f t="shared" ref="G25:Q25" si="9">SUM(G47,G69,G91,G113)</f>
        <v>0</v>
      </c>
      <c r="H25" s="157">
        <f t="shared" si="9"/>
        <v>0</v>
      </c>
      <c r="I25" s="158">
        <f t="shared" si="9"/>
        <v>0</v>
      </c>
      <c r="J25" s="352">
        <f t="shared" si="9"/>
        <v>0</v>
      </c>
      <c r="K25" s="157">
        <f t="shared" si="9"/>
        <v>0</v>
      </c>
      <c r="L25" s="157">
        <f t="shared" si="9"/>
        <v>0</v>
      </c>
      <c r="M25" s="380">
        <f t="shared" si="9"/>
        <v>0</v>
      </c>
      <c r="N25" s="156">
        <f t="shared" si="9"/>
        <v>0</v>
      </c>
      <c r="O25" s="157">
        <f t="shared" si="9"/>
        <v>0</v>
      </c>
      <c r="P25" s="157">
        <f t="shared" si="9"/>
        <v>0</v>
      </c>
      <c r="Q25" s="158">
        <f t="shared" si="9"/>
        <v>0</v>
      </c>
      <c r="R25" s="204"/>
      <c r="S25" s="162">
        <f t="shared" ref="S25:S26" si="10">SUM(F25:I25)</f>
        <v>0</v>
      </c>
      <c r="T25" s="163">
        <f t="shared" ref="T25:T26" si="11">SUM(J25:M25)</f>
        <v>0</v>
      </c>
      <c r="U25" s="165">
        <f t="shared" ref="U25:U26" si="12">SUM(N25:Q25)</f>
        <v>0</v>
      </c>
    </row>
    <row r="26" spans="1:21" s="42" customFormat="1" x14ac:dyDescent="0.2">
      <c r="A26" s="11">
        <f t="shared" si="0"/>
        <v>0</v>
      </c>
      <c r="B26" s="11" t="str">
        <f t="shared" si="1"/>
        <v>All Radiology9</v>
      </c>
      <c r="C26" s="402" t="str">
        <f t="shared" si="2"/>
        <v>All Radiology</v>
      </c>
      <c r="D26" s="84">
        <v>9</v>
      </c>
      <c r="E26" s="21" t="s">
        <v>35</v>
      </c>
      <c r="F26" s="62">
        <f t="shared" ref="F26:Q26" si="13">SUM(F24:F25)</f>
        <v>0</v>
      </c>
      <c r="G26" s="63">
        <f t="shared" si="13"/>
        <v>0</v>
      </c>
      <c r="H26" s="63">
        <f t="shared" si="13"/>
        <v>0</v>
      </c>
      <c r="I26" s="64">
        <f t="shared" si="13"/>
        <v>0</v>
      </c>
      <c r="J26" s="361">
        <f t="shared" si="13"/>
        <v>0</v>
      </c>
      <c r="K26" s="63">
        <f t="shared" si="13"/>
        <v>0</v>
      </c>
      <c r="L26" s="63">
        <f t="shared" si="13"/>
        <v>0</v>
      </c>
      <c r="M26" s="381">
        <f t="shared" si="13"/>
        <v>0</v>
      </c>
      <c r="N26" s="62">
        <f t="shared" si="13"/>
        <v>0</v>
      </c>
      <c r="O26" s="63">
        <f t="shared" si="13"/>
        <v>0</v>
      </c>
      <c r="P26" s="63">
        <f t="shared" si="13"/>
        <v>0</v>
      </c>
      <c r="Q26" s="64">
        <f t="shared" si="13"/>
        <v>0</v>
      </c>
      <c r="R26" s="203"/>
      <c r="S26" s="62">
        <f t="shared" si="10"/>
        <v>0</v>
      </c>
      <c r="T26" s="63">
        <f t="shared" si="11"/>
        <v>0</v>
      </c>
      <c r="U26" s="103">
        <f t="shared" si="12"/>
        <v>0</v>
      </c>
    </row>
    <row r="27" spans="1:21" s="42" customFormat="1" x14ac:dyDescent="0.2">
      <c r="A27" s="11">
        <f t="shared" si="0"/>
        <v>0</v>
      </c>
      <c r="B27" s="11" t="str">
        <f t="shared" si="1"/>
        <v xml:space="preserve">All Radiology </v>
      </c>
      <c r="C27" s="402" t="str">
        <f t="shared" si="2"/>
        <v>All Radiology</v>
      </c>
      <c r="D27" s="89" t="s">
        <v>100</v>
      </c>
      <c r="E27" s="43"/>
      <c r="F27" s="77"/>
      <c r="G27" s="56"/>
      <c r="H27" s="56"/>
      <c r="I27" s="78"/>
      <c r="J27" s="56"/>
      <c r="K27" s="56"/>
      <c r="L27" s="56"/>
      <c r="M27" s="56"/>
      <c r="N27" s="77"/>
      <c r="O27" s="56"/>
      <c r="P27" s="56"/>
      <c r="Q27" s="78"/>
      <c r="R27" s="204"/>
      <c r="S27" s="77"/>
      <c r="T27" s="56"/>
      <c r="U27" s="104"/>
    </row>
    <row r="28" spans="1:21" s="14" customFormat="1" x14ac:dyDescent="0.2">
      <c r="A28" s="11">
        <f t="shared" si="0"/>
        <v>0</v>
      </c>
      <c r="B28" s="11" t="str">
        <f t="shared" si="1"/>
        <v xml:space="preserve">All Radiology </v>
      </c>
      <c r="C28" s="402" t="str">
        <f t="shared" si="2"/>
        <v>All Radiology</v>
      </c>
      <c r="D28" s="84" t="s">
        <v>100</v>
      </c>
      <c r="E28" s="21" t="s">
        <v>27</v>
      </c>
      <c r="F28" s="71"/>
      <c r="G28" s="72"/>
      <c r="H28" s="72"/>
      <c r="I28" s="73"/>
      <c r="J28" s="72"/>
      <c r="K28" s="72"/>
      <c r="L28" s="72"/>
      <c r="M28" s="72"/>
      <c r="N28" s="71"/>
      <c r="O28" s="72"/>
      <c r="P28" s="72"/>
      <c r="Q28" s="73"/>
      <c r="R28" s="204"/>
      <c r="S28" s="71"/>
      <c r="T28" s="72"/>
      <c r="U28" s="100"/>
    </row>
    <row r="29" spans="1:21" x14ac:dyDescent="0.2">
      <c r="A29" s="11">
        <f t="shared" si="0"/>
        <v>0</v>
      </c>
      <c r="B29" s="11" t="str">
        <f t="shared" si="1"/>
        <v>All Radiology10</v>
      </c>
      <c r="C29" s="402" t="str">
        <f t="shared" si="2"/>
        <v>All Radiology</v>
      </c>
      <c r="D29" s="154">
        <v>10</v>
      </c>
      <c r="E29" s="155" t="s">
        <v>133</v>
      </c>
      <c r="F29" s="156">
        <f>F21-F24</f>
        <v>0</v>
      </c>
      <c r="G29" s="157">
        <f t="shared" ref="G29:U29" si="14">G21-G24</f>
        <v>0</v>
      </c>
      <c r="H29" s="157">
        <f t="shared" si="14"/>
        <v>0</v>
      </c>
      <c r="I29" s="158">
        <f t="shared" si="14"/>
        <v>0</v>
      </c>
      <c r="J29" s="352">
        <f t="shared" si="14"/>
        <v>0</v>
      </c>
      <c r="K29" s="157">
        <f t="shared" si="14"/>
        <v>0</v>
      </c>
      <c r="L29" s="157">
        <f t="shared" si="14"/>
        <v>0</v>
      </c>
      <c r="M29" s="380">
        <f t="shared" si="14"/>
        <v>0</v>
      </c>
      <c r="N29" s="156">
        <f t="shared" si="14"/>
        <v>0</v>
      </c>
      <c r="O29" s="157">
        <f t="shared" si="14"/>
        <v>0</v>
      </c>
      <c r="P29" s="157">
        <f t="shared" si="14"/>
        <v>0</v>
      </c>
      <c r="Q29" s="158">
        <f t="shared" si="14"/>
        <v>0</v>
      </c>
      <c r="R29" s="204"/>
      <c r="S29" s="353">
        <f t="shared" si="14"/>
        <v>0</v>
      </c>
      <c r="T29" s="352">
        <f t="shared" si="14"/>
        <v>0</v>
      </c>
      <c r="U29" s="160">
        <f t="shared" si="14"/>
        <v>0</v>
      </c>
    </row>
    <row r="30" spans="1:21" x14ac:dyDescent="0.2">
      <c r="A30" s="11">
        <f t="shared" si="0"/>
        <v>0</v>
      </c>
      <c r="B30" s="11" t="str">
        <f t="shared" si="1"/>
        <v>All Radiology11</v>
      </c>
      <c r="C30" s="402" t="str">
        <f t="shared" si="2"/>
        <v>All Radiology</v>
      </c>
      <c r="D30" s="154">
        <v>11</v>
      </c>
      <c r="E30" s="155" t="s">
        <v>134</v>
      </c>
      <c r="F30" s="162">
        <f t="shared" ref="F30:U30" si="15">F21-F26</f>
        <v>0</v>
      </c>
      <c r="G30" s="163">
        <f t="shared" si="15"/>
        <v>0</v>
      </c>
      <c r="H30" s="163">
        <f t="shared" si="15"/>
        <v>0</v>
      </c>
      <c r="I30" s="164">
        <f t="shared" si="15"/>
        <v>0</v>
      </c>
      <c r="J30" s="362">
        <f t="shared" si="15"/>
        <v>0</v>
      </c>
      <c r="K30" s="163">
        <f t="shared" si="15"/>
        <v>0</v>
      </c>
      <c r="L30" s="163">
        <f t="shared" si="15"/>
        <v>0</v>
      </c>
      <c r="M30" s="382">
        <f t="shared" si="15"/>
        <v>0</v>
      </c>
      <c r="N30" s="162">
        <f t="shared" si="15"/>
        <v>0</v>
      </c>
      <c r="O30" s="163">
        <f t="shared" si="15"/>
        <v>0</v>
      </c>
      <c r="P30" s="163">
        <f t="shared" si="15"/>
        <v>0</v>
      </c>
      <c r="Q30" s="164">
        <f t="shared" si="15"/>
        <v>0</v>
      </c>
      <c r="R30" s="204">
        <f t="shared" si="15"/>
        <v>0</v>
      </c>
      <c r="S30" s="156">
        <f t="shared" si="15"/>
        <v>0</v>
      </c>
      <c r="T30" s="163">
        <f t="shared" si="15"/>
        <v>0</v>
      </c>
      <c r="U30" s="165">
        <f t="shared" si="15"/>
        <v>0</v>
      </c>
    </row>
    <row r="31" spans="1:21" x14ac:dyDescent="0.2">
      <c r="A31" s="11">
        <f t="shared" si="0"/>
        <v>0</v>
      </c>
      <c r="B31" s="11" t="str">
        <f t="shared" si="1"/>
        <v>All Radiology12</v>
      </c>
      <c r="C31" s="402" t="str">
        <f t="shared" si="2"/>
        <v>All Radiology</v>
      </c>
      <c r="D31" s="154">
        <v>12</v>
      </c>
      <c r="E31" s="161" t="s">
        <v>30</v>
      </c>
      <c r="F31" s="156">
        <f>SUM(F53,F75,F97,F119)</f>
        <v>0</v>
      </c>
      <c r="G31" s="157">
        <f t="shared" ref="G31:Q31" si="16">SUM(G53,G75,G97,G119)</f>
        <v>0</v>
      </c>
      <c r="H31" s="157">
        <f t="shared" si="16"/>
        <v>0</v>
      </c>
      <c r="I31" s="158">
        <f t="shared" si="16"/>
        <v>0</v>
      </c>
      <c r="J31" s="352">
        <f t="shared" si="16"/>
        <v>0</v>
      </c>
      <c r="K31" s="157">
        <f t="shared" si="16"/>
        <v>0</v>
      </c>
      <c r="L31" s="157">
        <f t="shared" si="16"/>
        <v>0</v>
      </c>
      <c r="M31" s="380">
        <f t="shared" si="16"/>
        <v>0</v>
      </c>
      <c r="N31" s="156">
        <f t="shared" si="16"/>
        <v>0</v>
      </c>
      <c r="O31" s="157">
        <f t="shared" si="16"/>
        <v>0</v>
      </c>
      <c r="P31" s="157">
        <f t="shared" si="16"/>
        <v>0</v>
      </c>
      <c r="Q31" s="158">
        <f t="shared" si="16"/>
        <v>0</v>
      </c>
      <c r="R31" s="204"/>
      <c r="S31" s="166">
        <f>I31</f>
        <v>0</v>
      </c>
      <c r="T31" s="167">
        <f>M31</f>
        <v>0</v>
      </c>
      <c r="U31" s="168">
        <f>Q31</f>
        <v>0</v>
      </c>
    </row>
    <row r="32" spans="1:21" x14ac:dyDescent="0.2">
      <c r="A32" s="11">
        <f t="shared" si="0"/>
        <v>0</v>
      </c>
      <c r="B32" s="11" t="str">
        <f t="shared" si="1"/>
        <v>All Radiology13</v>
      </c>
      <c r="C32" s="402" t="str">
        <f t="shared" si="2"/>
        <v>All Radiology</v>
      </c>
      <c r="D32" s="154">
        <v>13</v>
      </c>
      <c r="E32" s="155" t="s">
        <v>28</v>
      </c>
      <c r="F32" s="166" t="e">
        <f>F31/(F26/13)</f>
        <v>#DIV/0!</v>
      </c>
      <c r="G32" s="167" t="e">
        <f t="shared" ref="G32:Q32" si="17">G31/(G26/13)</f>
        <v>#DIV/0!</v>
      </c>
      <c r="H32" s="167" t="e">
        <f t="shared" si="17"/>
        <v>#DIV/0!</v>
      </c>
      <c r="I32" s="169" t="e">
        <f t="shared" si="17"/>
        <v>#DIV/0!</v>
      </c>
      <c r="J32" s="363" t="e">
        <f t="shared" si="17"/>
        <v>#DIV/0!</v>
      </c>
      <c r="K32" s="167" t="e">
        <f t="shared" si="17"/>
        <v>#DIV/0!</v>
      </c>
      <c r="L32" s="167" t="e">
        <f t="shared" si="17"/>
        <v>#DIV/0!</v>
      </c>
      <c r="M32" s="383" t="e">
        <f t="shared" si="17"/>
        <v>#DIV/0!</v>
      </c>
      <c r="N32" s="166" t="e">
        <f t="shared" si="17"/>
        <v>#DIV/0!</v>
      </c>
      <c r="O32" s="167" t="e">
        <f t="shared" si="17"/>
        <v>#DIV/0!</v>
      </c>
      <c r="P32" s="167" t="e">
        <f t="shared" si="17"/>
        <v>#DIV/0!</v>
      </c>
      <c r="Q32" s="169" t="e">
        <f t="shared" si="17"/>
        <v>#DIV/0!</v>
      </c>
      <c r="R32" s="204"/>
      <c r="S32" s="166" t="e">
        <f t="shared" ref="S32" si="18">I32</f>
        <v>#DIV/0!</v>
      </c>
      <c r="T32" s="167" t="e">
        <f t="shared" ref="T32" si="19">M32</f>
        <v>#DIV/0!</v>
      </c>
      <c r="U32" s="168" t="e">
        <f t="shared" ref="U32" si="20">Q32</f>
        <v>#DIV/0!</v>
      </c>
    </row>
    <row r="33" spans="1:21" x14ac:dyDescent="0.2">
      <c r="A33" s="11">
        <f t="shared" si="0"/>
        <v>0</v>
      </c>
      <c r="B33" s="11" t="str">
        <f t="shared" si="1"/>
        <v>All Radiology14</v>
      </c>
      <c r="C33" s="402" t="str">
        <f t="shared" si="2"/>
        <v>All Radiology</v>
      </c>
      <c r="D33" s="154">
        <v>14</v>
      </c>
      <c r="E33" s="161" t="s">
        <v>316</v>
      </c>
      <c r="F33" s="156">
        <f>SUM(F55,F77,F99,F121)</f>
        <v>0</v>
      </c>
      <c r="G33" s="157">
        <f t="shared" ref="G33:Q34" si="21">SUM(G55,G77,G99,G121)</f>
        <v>0</v>
      </c>
      <c r="H33" s="157">
        <f t="shared" si="21"/>
        <v>0</v>
      </c>
      <c r="I33" s="158">
        <f t="shared" si="21"/>
        <v>0</v>
      </c>
      <c r="J33" s="352">
        <f t="shared" si="21"/>
        <v>0</v>
      </c>
      <c r="K33" s="157">
        <f t="shared" si="21"/>
        <v>0</v>
      </c>
      <c r="L33" s="157">
        <f t="shared" si="21"/>
        <v>0</v>
      </c>
      <c r="M33" s="380">
        <f t="shared" si="21"/>
        <v>0</v>
      </c>
      <c r="N33" s="156">
        <f t="shared" si="21"/>
        <v>0</v>
      </c>
      <c r="O33" s="157">
        <f t="shared" si="21"/>
        <v>0</v>
      </c>
      <c r="P33" s="157">
        <f t="shared" si="21"/>
        <v>0</v>
      </c>
      <c r="Q33" s="158">
        <f t="shared" si="21"/>
        <v>0</v>
      </c>
      <c r="R33" s="204"/>
      <c r="S33" s="166">
        <f>I33</f>
        <v>0</v>
      </c>
      <c r="T33" s="167">
        <f>M33</f>
        <v>0</v>
      </c>
      <c r="U33" s="168">
        <f>Q33</f>
        <v>0</v>
      </c>
    </row>
    <row r="34" spans="1:21" ht="13.5" thickBot="1" x14ac:dyDescent="0.25">
      <c r="A34" s="11">
        <f t="shared" si="0"/>
        <v>0</v>
      </c>
      <c r="B34" s="11" t="str">
        <f t="shared" si="1"/>
        <v>All Radiology15</v>
      </c>
      <c r="C34" s="402" t="str">
        <f t="shared" si="2"/>
        <v>All Radiology</v>
      </c>
      <c r="D34" s="342">
        <v>15</v>
      </c>
      <c r="E34" s="155" t="s">
        <v>50</v>
      </c>
      <c r="F34" s="156">
        <f>SUM(F56,F78,F100,F122)</f>
        <v>0</v>
      </c>
      <c r="G34" s="157">
        <f t="shared" si="21"/>
        <v>0</v>
      </c>
      <c r="H34" s="157">
        <f t="shared" si="21"/>
        <v>0</v>
      </c>
      <c r="I34" s="158">
        <f t="shared" si="21"/>
        <v>0</v>
      </c>
      <c r="J34" s="352">
        <f t="shared" si="21"/>
        <v>0</v>
      </c>
      <c r="K34" s="157">
        <f t="shared" si="21"/>
        <v>0</v>
      </c>
      <c r="L34" s="157">
        <f t="shared" si="21"/>
        <v>0</v>
      </c>
      <c r="M34" s="380">
        <f t="shared" si="21"/>
        <v>0</v>
      </c>
      <c r="N34" s="156">
        <f t="shared" si="21"/>
        <v>0</v>
      </c>
      <c r="O34" s="157">
        <f t="shared" si="21"/>
        <v>0</v>
      </c>
      <c r="P34" s="157">
        <f t="shared" si="21"/>
        <v>0</v>
      </c>
      <c r="Q34" s="158">
        <f t="shared" si="21"/>
        <v>0</v>
      </c>
      <c r="R34" s="204"/>
      <c r="S34" s="166">
        <f>I34</f>
        <v>0</v>
      </c>
      <c r="T34" s="167">
        <f>M34</f>
        <v>0</v>
      </c>
      <c r="U34" s="168">
        <f>Q34</f>
        <v>0</v>
      </c>
    </row>
    <row r="35" spans="1:21" ht="18.75" thickBot="1" x14ac:dyDescent="0.3">
      <c r="A35" s="11">
        <f t="shared" si="0"/>
        <v>0</v>
      </c>
      <c r="B35" s="11" t="str">
        <f t="shared" si="1"/>
        <v>CT ScanCT Scan</v>
      </c>
      <c r="C35" s="401" t="str">
        <f>D35</f>
        <v>CT Scan</v>
      </c>
      <c r="D35" s="68" t="s">
        <v>306</v>
      </c>
      <c r="E35" s="80"/>
      <c r="F35" s="375"/>
      <c r="G35" s="81"/>
      <c r="H35" s="81"/>
      <c r="I35" s="372"/>
      <c r="J35" s="81"/>
      <c r="K35" s="81"/>
      <c r="L35" s="81"/>
      <c r="M35" s="81"/>
      <c r="N35" s="391"/>
      <c r="O35" s="69"/>
      <c r="P35" s="69"/>
      <c r="Q35" s="392"/>
      <c r="R35" s="69"/>
      <c r="S35" s="391"/>
      <c r="T35" s="69"/>
      <c r="U35" s="82"/>
    </row>
    <row r="36" spans="1:21" x14ac:dyDescent="0.2">
      <c r="A36" s="11">
        <f t="shared" si="0"/>
        <v>0</v>
      </c>
      <c r="B36" s="11" t="str">
        <f t="shared" si="1"/>
        <v>CT Scan1</v>
      </c>
      <c r="C36" s="402" t="str">
        <f>C35</f>
        <v>CT Scan</v>
      </c>
      <c r="D36" s="84">
        <v>1</v>
      </c>
      <c r="E36" s="21" t="s">
        <v>314</v>
      </c>
      <c r="F36" s="198">
        <v>0</v>
      </c>
      <c r="G36" s="20"/>
      <c r="H36" s="20"/>
      <c r="I36" s="120"/>
      <c r="J36" s="13"/>
      <c r="K36" s="13"/>
      <c r="L36" s="13"/>
      <c r="M36" s="13"/>
      <c r="N36" s="128"/>
      <c r="O36" s="13"/>
      <c r="P36" s="13"/>
      <c r="Q36" s="129"/>
      <c r="R36" s="201"/>
      <c r="S36" s="119"/>
      <c r="T36" s="20"/>
      <c r="U36" s="121"/>
    </row>
    <row r="37" spans="1:21" x14ac:dyDescent="0.2">
      <c r="A37" s="11">
        <f t="shared" si="0"/>
        <v>0</v>
      </c>
      <c r="B37" s="11" t="str">
        <f t="shared" si="1"/>
        <v>CT Scan2</v>
      </c>
      <c r="C37" s="402" t="str">
        <f t="shared" ref="C37:C56" si="22">C36</f>
        <v>CT Scan</v>
      </c>
      <c r="D37" s="84">
        <v>2</v>
      </c>
      <c r="E37" s="21" t="s">
        <v>315</v>
      </c>
      <c r="F37" s="198">
        <v>0</v>
      </c>
      <c r="G37" s="20"/>
      <c r="H37" s="20"/>
      <c r="I37" s="120"/>
      <c r="J37" s="20"/>
      <c r="K37" s="20"/>
      <c r="L37" s="20"/>
      <c r="M37" s="20"/>
      <c r="N37" s="119"/>
      <c r="O37" s="20"/>
      <c r="P37" s="20"/>
      <c r="Q37" s="120"/>
      <c r="R37" s="201"/>
      <c r="S37" s="119"/>
      <c r="T37" s="20"/>
      <c r="U37" s="121"/>
    </row>
    <row r="38" spans="1:21" x14ac:dyDescent="0.2">
      <c r="A38" s="11">
        <f t="shared" si="0"/>
        <v>0</v>
      </c>
      <c r="B38" s="11" t="str">
        <f t="shared" si="1"/>
        <v>CT Scan3</v>
      </c>
      <c r="C38" s="402" t="str">
        <f t="shared" si="22"/>
        <v>CT Scan</v>
      </c>
      <c r="D38" s="84">
        <v>3</v>
      </c>
      <c r="E38" s="21" t="s">
        <v>118</v>
      </c>
      <c r="F38" s="198">
        <v>0</v>
      </c>
      <c r="G38" s="20"/>
      <c r="H38" s="20"/>
      <c r="I38" s="120"/>
      <c r="J38" s="20"/>
      <c r="K38" s="20"/>
      <c r="L38" s="20"/>
      <c r="M38" s="20"/>
      <c r="N38" s="119"/>
      <c r="O38" s="20"/>
      <c r="P38" s="20"/>
      <c r="Q38" s="120"/>
      <c r="R38" s="201"/>
      <c r="S38" s="119"/>
      <c r="T38" s="20"/>
      <c r="U38" s="121"/>
    </row>
    <row r="39" spans="1:21" x14ac:dyDescent="0.2">
      <c r="A39" s="11">
        <f t="shared" si="0"/>
        <v>0</v>
      </c>
      <c r="B39" s="11" t="str">
        <f t="shared" si="1"/>
        <v xml:space="preserve">CT Scan </v>
      </c>
      <c r="C39" s="402" t="str">
        <f t="shared" si="22"/>
        <v>CT Scan</v>
      </c>
      <c r="D39" s="88" t="s">
        <v>100</v>
      </c>
      <c r="E39" s="34"/>
      <c r="F39" s="119"/>
      <c r="G39" s="20"/>
      <c r="H39" s="20"/>
      <c r="I39" s="120"/>
      <c r="J39" s="52"/>
      <c r="K39" s="52"/>
      <c r="L39" s="52"/>
      <c r="M39" s="52"/>
      <c r="N39" s="130"/>
      <c r="O39" s="52"/>
      <c r="P39" s="52"/>
      <c r="Q39" s="131"/>
      <c r="R39" s="201"/>
      <c r="S39" s="119"/>
      <c r="T39" s="20"/>
      <c r="U39" s="121"/>
    </row>
    <row r="40" spans="1:21" x14ac:dyDescent="0.2">
      <c r="A40" s="11">
        <f t="shared" si="0"/>
        <v>0</v>
      </c>
      <c r="B40" s="11" t="str">
        <f t="shared" si="1"/>
        <v xml:space="preserve">CT Scan </v>
      </c>
      <c r="C40" s="402" t="str">
        <f t="shared" si="22"/>
        <v>CT Scan</v>
      </c>
      <c r="D40" s="84" t="s">
        <v>100</v>
      </c>
      <c r="E40" s="21" t="s">
        <v>36</v>
      </c>
      <c r="F40" s="23"/>
      <c r="G40" s="24"/>
      <c r="H40" s="24"/>
      <c r="I40" s="25"/>
      <c r="J40" s="24"/>
      <c r="K40" s="24"/>
      <c r="L40" s="24"/>
      <c r="M40" s="24"/>
      <c r="N40" s="23"/>
      <c r="O40" s="24"/>
      <c r="P40" s="24"/>
      <c r="Q40" s="25"/>
      <c r="R40" s="201"/>
      <c r="S40" s="23"/>
      <c r="T40" s="24"/>
      <c r="U40" s="107"/>
    </row>
    <row r="41" spans="1:21" x14ac:dyDescent="0.2">
      <c r="A41" s="11">
        <f t="shared" si="0"/>
        <v>0</v>
      </c>
      <c r="B41" s="11" t="str">
        <f t="shared" si="1"/>
        <v>CT Scan4</v>
      </c>
      <c r="C41" s="402" t="str">
        <f t="shared" si="22"/>
        <v>CT Scan</v>
      </c>
      <c r="D41" s="154">
        <v>4</v>
      </c>
      <c r="E41" s="196" t="s">
        <v>15</v>
      </c>
      <c r="F41" s="27"/>
      <c r="G41" s="28"/>
      <c r="H41" s="28"/>
      <c r="I41" s="29"/>
      <c r="J41" s="365"/>
      <c r="K41" s="28"/>
      <c r="L41" s="28"/>
      <c r="M41" s="385"/>
      <c r="N41" s="27"/>
      <c r="O41" s="28"/>
      <c r="P41" s="28"/>
      <c r="Q41" s="29"/>
      <c r="R41" s="201"/>
      <c r="S41" s="181">
        <f>SUM(F41:I41)</f>
        <v>0</v>
      </c>
      <c r="T41" s="182">
        <f>SUM(J41:M41)</f>
        <v>0</v>
      </c>
      <c r="U41" s="183">
        <f>SUM(N41:Q41)</f>
        <v>0</v>
      </c>
    </row>
    <row r="42" spans="1:21" x14ac:dyDescent="0.2">
      <c r="A42" s="11">
        <f t="shared" si="0"/>
        <v>0</v>
      </c>
      <c r="B42" s="11" t="str">
        <f t="shared" si="1"/>
        <v>CT Scan5</v>
      </c>
      <c r="C42" s="402" t="str">
        <f t="shared" si="22"/>
        <v>CT Scan</v>
      </c>
      <c r="D42" s="184">
        <v>5</v>
      </c>
      <c r="E42" s="197" t="s">
        <v>14</v>
      </c>
      <c r="F42" s="31"/>
      <c r="G42" s="32"/>
      <c r="H42" s="32"/>
      <c r="I42" s="33"/>
      <c r="J42" s="366"/>
      <c r="K42" s="32"/>
      <c r="L42" s="32"/>
      <c r="M42" s="386"/>
      <c r="N42" s="31"/>
      <c r="O42" s="32"/>
      <c r="P42" s="32"/>
      <c r="Q42" s="33"/>
      <c r="R42" s="201"/>
      <c r="S42" s="166">
        <f t="shared" ref="S42" si="23">SUM(F42:I42)</f>
        <v>0</v>
      </c>
      <c r="T42" s="167">
        <f t="shared" ref="T42" si="24">SUM(J42:M42)</f>
        <v>0</v>
      </c>
      <c r="U42" s="168">
        <f t="shared" ref="U42" si="25">SUM(N42:Q42)</f>
        <v>0</v>
      </c>
    </row>
    <row r="43" spans="1:21" x14ac:dyDescent="0.2">
      <c r="A43" s="11">
        <f t="shared" si="0"/>
        <v>0</v>
      </c>
      <c r="B43" s="11" t="str">
        <f t="shared" si="1"/>
        <v>CT Scan6</v>
      </c>
      <c r="C43" s="402" t="str">
        <f t="shared" si="22"/>
        <v>CT Scan</v>
      </c>
      <c r="D43" s="84">
        <v>6</v>
      </c>
      <c r="E43" s="21" t="s">
        <v>18</v>
      </c>
      <c r="F43" s="62">
        <f>F41-F42</f>
        <v>0</v>
      </c>
      <c r="G43" s="63">
        <f t="shared" ref="G43:Q43" si="26">G41-G42</f>
        <v>0</v>
      </c>
      <c r="H43" s="63">
        <f t="shared" si="26"/>
        <v>0</v>
      </c>
      <c r="I43" s="64">
        <f t="shared" si="26"/>
        <v>0</v>
      </c>
      <c r="J43" s="361">
        <f t="shared" si="26"/>
        <v>0</v>
      </c>
      <c r="K43" s="63">
        <f t="shared" si="26"/>
        <v>0</v>
      </c>
      <c r="L43" s="63">
        <f t="shared" si="26"/>
        <v>0</v>
      </c>
      <c r="M43" s="381">
        <f t="shared" si="26"/>
        <v>0</v>
      </c>
      <c r="N43" s="62">
        <f t="shared" si="26"/>
        <v>0</v>
      </c>
      <c r="O43" s="63">
        <f t="shared" si="26"/>
        <v>0</v>
      </c>
      <c r="P43" s="63">
        <f t="shared" si="26"/>
        <v>0</v>
      </c>
      <c r="Q43" s="64">
        <f t="shared" si="26"/>
        <v>0</v>
      </c>
      <c r="R43" s="203"/>
      <c r="S43" s="395">
        <f t="shared" ref="S43:U43" si="27">S41-S42</f>
        <v>0</v>
      </c>
      <c r="T43" s="351">
        <f t="shared" si="27"/>
        <v>0</v>
      </c>
      <c r="U43" s="396">
        <f t="shared" si="27"/>
        <v>0</v>
      </c>
    </row>
    <row r="44" spans="1:21" x14ac:dyDescent="0.2">
      <c r="A44" s="11">
        <f t="shared" si="0"/>
        <v>0</v>
      </c>
      <c r="B44" s="11" t="str">
        <f t="shared" si="1"/>
        <v xml:space="preserve">CT Scan </v>
      </c>
      <c r="C44" s="402" t="str">
        <f t="shared" si="22"/>
        <v>CT Scan</v>
      </c>
      <c r="D44" s="88" t="s">
        <v>100</v>
      </c>
      <c r="E44" s="34"/>
      <c r="F44" s="35"/>
      <c r="G44" s="36"/>
      <c r="H44" s="36"/>
      <c r="I44" s="37"/>
      <c r="J44" s="39"/>
      <c r="K44" s="39"/>
      <c r="L44" s="39"/>
      <c r="M44" s="39"/>
      <c r="N44" s="38"/>
      <c r="O44" s="39"/>
      <c r="P44" s="39"/>
      <c r="Q44" s="40"/>
      <c r="R44" s="201"/>
      <c r="S44" s="38"/>
      <c r="T44" s="39"/>
      <c r="U44" s="108"/>
    </row>
    <row r="45" spans="1:21" x14ac:dyDescent="0.2">
      <c r="A45" s="11">
        <f t="shared" si="0"/>
        <v>0</v>
      </c>
      <c r="B45" s="11" t="str">
        <f t="shared" si="1"/>
        <v xml:space="preserve">CT Scan </v>
      </c>
      <c r="C45" s="402" t="str">
        <f t="shared" si="22"/>
        <v>CT Scan</v>
      </c>
      <c r="D45" s="84" t="s">
        <v>100</v>
      </c>
      <c r="E45" s="21" t="s">
        <v>32</v>
      </c>
      <c r="F45" s="23"/>
      <c r="G45" s="24"/>
      <c r="H45" s="24"/>
      <c r="I45" s="25"/>
      <c r="J45" s="24"/>
      <c r="K45" s="24"/>
      <c r="L45" s="24"/>
      <c r="M45" s="24"/>
      <c r="N45" s="23"/>
      <c r="O45" s="24"/>
      <c r="P45" s="24"/>
      <c r="Q45" s="25"/>
      <c r="R45" s="201"/>
      <c r="S45" s="23"/>
      <c r="T45" s="24"/>
      <c r="U45" s="107"/>
    </row>
    <row r="46" spans="1:21" x14ac:dyDescent="0.2">
      <c r="A46" s="11">
        <f t="shared" si="0"/>
        <v>0</v>
      </c>
      <c r="B46" s="11" t="str">
        <f t="shared" si="1"/>
        <v>CT Scan7</v>
      </c>
      <c r="C46" s="402" t="str">
        <f t="shared" si="22"/>
        <v>CT Scan</v>
      </c>
      <c r="D46" s="154">
        <v>7</v>
      </c>
      <c r="E46" s="196" t="s">
        <v>49</v>
      </c>
      <c r="F46" s="27"/>
      <c r="G46" s="28"/>
      <c r="H46" s="28"/>
      <c r="I46" s="29"/>
      <c r="J46" s="365"/>
      <c r="K46" s="28"/>
      <c r="L46" s="28"/>
      <c r="M46" s="385"/>
      <c r="N46" s="27"/>
      <c r="O46" s="28"/>
      <c r="P46" s="28"/>
      <c r="Q46" s="29"/>
      <c r="R46" s="206"/>
      <c r="S46" s="156">
        <f>SUM(F46:I46)</f>
        <v>0</v>
      </c>
      <c r="T46" s="157">
        <f>SUM(J46:M46)</f>
        <v>0</v>
      </c>
      <c r="U46" s="160">
        <f>SUM(N46:Q46)</f>
        <v>0</v>
      </c>
    </row>
    <row r="47" spans="1:21" x14ac:dyDescent="0.2">
      <c r="A47" s="11">
        <f t="shared" si="0"/>
        <v>0</v>
      </c>
      <c r="B47" s="11" t="str">
        <f t="shared" si="1"/>
        <v>CT Scan8</v>
      </c>
      <c r="C47" s="402" t="str">
        <f t="shared" si="22"/>
        <v>CT Scan</v>
      </c>
      <c r="D47" s="154">
        <v>8</v>
      </c>
      <c r="E47" s="197" t="s">
        <v>56</v>
      </c>
      <c r="F47" s="31"/>
      <c r="G47" s="32"/>
      <c r="H47" s="32"/>
      <c r="I47" s="33"/>
      <c r="J47" s="366"/>
      <c r="K47" s="32"/>
      <c r="L47" s="32"/>
      <c r="M47" s="386"/>
      <c r="N47" s="31"/>
      <c r="O47" s="32"/>
      <c r="P47" s="32"/>
      <c r="Q47" s="33"/>
      <c r="R47" s="206"/>
      <c r="S47" s="162">
        <f t="shared" ref="S47:S48" si="28">SUM(F47:I47)</f>
        <v>0</v>
      </c>
      <c r="T47" s="163">
        <f t="shared" ref="T47:T48" si="29">SUM(J47:M47)</f>
        <v>0</v>
      </c>
      <c r="U47" s="165">
        <f t="shared" ref="U47:U48" si="30">SUM(N47:Q47)</f>
        <v>0</v>
      </c>
    </row>
    <row r="48" spans="1:21" x14ac:dyDescent="0.2">
      <c r="A48" s="11">
        <f t="shared" si="0"/>
        <v>0</v>
      </c>
      <c r="B48" s="11" t="str">
        <f t="shared" si="1"/>
        <v>CT Scan9</v>
      </c>
      <c r="C48" s="402" t="str">
        <f t="shared" si="22"/>
        <v>CT Scan</v>
      </c>
      <c r="D48" s="84">
        <v>9</v>
      </c>
      <c r="E48" s="21" t="s">
        <v>35</v>
      </c>
      <c r="F48" s="62">
        <f t="shared" ref="F48:Q48" si="31">SUM(F46:F47)</f>
        <v>0</v>
      </c>
      <c r="G48" s="63">
        <f t="shared" si="31"/>
        <v>0</v>
      </c>
      <c r="H48" s="63">
        <f t="shared" si="31"/>
        <v>0</v>
      </c>
      <c r="I48" s="64">
        <f t="shared" si="31"/>
        <v>0</v>
      </c>
      <c r="J48" s="361">
        <f t="shared" si="31"/>
        <v>0</v>
      </c>
      <c r="K48" s="63">
        <f t="shared" si="31"/>
        <v>0</v>
      </c>
      <c r="L48" s="63">
        <f t="shared" si="31"/>
        <v>0</v>
      </c>
      <c r="M48" s="381">
        <f t="shared" si="31"/>
        <v>0</v>
      </c>
      <c r="N48" s="62">
        <f t="shared" si="31"/>
        <v>0</v>
      </c>
      <c r="O48" s="63">
        <f t="shared" si="31"/>
        <v>0</v>
      </c>
      <c r="P48" s="63">
        <f t="shared" si="31"/>
        <v>0</v>
      </c>
      <c r="Q48" s="64">
        <f t="shared" si="31"/>
        <v>0</v>
      </c>
      <c r="R48" s="203"/>
      <c r="S48" s="62">
        <f t="shared" si="28"/>
        <v>0</v>
      </c>
      <c r="T48" s="63">
        <f t="shared" si="29"/>
        <v>0</v>
      </c>
      <c r="U48" s="103">
        <f t="shared" si="30"/>
        <v>0</v>
      </c>
    </row>
    <row r="49" spans="1:21" x14ac:dyDescent="0.2">
      <c r="A49" s="11">
        <f t="shared" si="0"/>
        <v>0</v>
      </c>
      <c r="B49" s="11" t="str">
        <f t="shared" si="1"/>
        <v xml:space="preserve">CT Scan </v>
      </c>
      <c r="C49" s="402" t="str">
        <f t="shared" si="22"/>
        <v>CT Scan</v>
      </c>
      <c r="D49" s="89" t="s">
        <v>100</v>
      </c>
      <c r="E49" s="43"/>
      <c r="F49" s="38"/>
      <c r="G49" s="39"/>
      <c r="H49" s="39"/>
      <c r="I49" s="40"/>
      <c r="J49" s="39"/>
      <c r="K49" s="39"/>
      <c r="L49" s="39"/>
      <c r="M49" s="39"/>
      <c r="N49" s="38"/>
      <c r="O49" s="39"/>
      <c r="P49" s="39"/>
      <c r="Q49" s="40"/>
      <c r="R49" s="206"/>
      <c r="S49" s="38"/>
      <c r="T49" s="39"/>
      <c r="U49" s="108"/>
    </row>
    <row r="50" spans="1:21" x14ac:dyDescent="0.2">
      <c r="A50" s="11">
        <f t="shared" si="0"/>
        <v>0</v>
      </c>
      <c r="B50" s="11" t="str">
        <f t="shared" si="1"/>
        <v xml:space="preserve">CT Scan </v>
      </c>
      <c r="C50" s="402" t="str">
        <f t="shared" si="22"/>
        <v>CT Scan</v>
      </c>
      <c r="D50" s="84" t="s">
        <v>100</v>
      </c>
      <c r="E50" s="21" t="s">
        <v>27</v>
      </c>
      <c r="F50" s="23"/>
      <c r="G50" s="24"/>
      <c r="H50" s="24"/>
      <c r="I50" s="25"/>
      <c r="J50" s="24"/>
      <c r="K50" s="24"/>
      <c r="L50" s="24"/>
      <c r="M50" s="24"/>
      <c r="N50" s="23"/>
      <c r="O50" s="24"/>
      <c r="P50" s="24"/>
      <c r="Q50" s="25"/>
      <c r="R50" s="206"/>
      <c r="S50" s="23"/>
      <c r="T50" s="24"/>
      <c r="U50" s="107"/>
    </row>
    <row r="51" spans="1:21" x14ac:dyDescent="0.2">
      <c r="A51" s="11">
        <f t="shared" si="0"/>
        <v>0</v>
      </c>
      <c r="B51" s="11" t="str">
        <f t="shared" si="1"/>
        <v>CT Scan10</v>
      </c>
      <c r="C51" s="402" t="str">
        <f t="shared" si="22"/>
        <v>CT Scan</v>
      </c>
      <c r="D51" s="154">
        <v>10</v>
      </c>
      <c r="E51" s="155" t="s">
        <v>133</v>
      </c>
      <c r="F51" s="156">
        <f>F43-F46</f>
        <v>0</v>
      </c>
      <c r="G51" s="157">
        <f t="shared" ref="G51:Q51" si="32">G43-G46</f>
        <v>0</v>
      </c>
      <c r="H51" s="157">
        <f t="shared" si="32"/>
        <v>0</v>
      </c>
      <c r="I51" s="158">
        <f t="shared" si="32"/>
        <v>0</v>
      </c>
      <c r="J51" s="352">
        <f t="shared" si="32"/>
        <v>0</v>
      </c>
      <c r="K51" s="157">
        <f t="shared" si="32"/>
        <v>0</v>
      </c>
      <c r="L51" s="157">
        <f t="shared" si="32"/>
        <v>0</v>
      </c>
      <c r="M51" s="380">
        <f t="shared" si="32"/>
        <v>0</v>
      </c>
      <c r="N51" s="156">
        <f t="shared" si="32"/>
        <v>0</v>
      </c>
      <c r="O51" s="157">
        <f t="shared" si="32"/>
        <v>0</v>
      </c>
      <c r="P51" s="157">
        <f t="shared" si="32"/>
        <v>0</v>
      </c>
      <c r="Q51" s="158">
        <f t="shared" si="32"/>
        <v>0</v>
      </c>
      <c r="R51" s="204"/>
      <c r="S51" s="353">
        <f t="shared" ref="S51:U51" si="33">S43-S46</f>
        <v>0</v>
      </c>
      <c r="T51" s="352">
        <f t="shared" si="33"/>
        <v>0</v>
      </c>
      <c r="U51" s="160">
        <f t="shared" si="33"/>
        <v>0</v>
      </c>
    </row>
    <row r="52" spans="1:21" x14ac:dyDescent="0.2">
      <c r="A52" s="11">
        <f t="shared" si="0"/>
        <v>0</v>
      </c>
      <c r="B52" s="11" t="str">
        <f t="shared" si="1"/>
        <v>CT Scan11</v>
      </c>
      <c r="C52" s="402" t="str">
        <f t="shared" si="22"/>
        <v>CT Scan</v>
      </c>
      <c r="D52" s="154">
        <v>11</v>
      </c>
      <c r="E52" s="155" t="s">
        <v>134</v>
      </c>
      <c r="F52" s="162">
        <f t="shared" ref="F52:U52" si="34">F43-F48</f>
        <v>0</v>
      </c>
      <c r="G52" s="163">
        <f t="shared" si="34"/>
        <v>0</v>
      </c>
      <c r="H52" s="163">
        <f t="shared" si="34"/>
        <v>0</v>
      </c>
      <c r="I52" s="164">
        <f t="shared" si="34"/>
        <v>0</v>
      </c>
      <c r="J52" s="362">
        <f t="shared" si="34"/>
        <v>0</v>
      </c>
      <c r="K52" s="163">
        <f t="shared" si="34"/>
        <v>0</v>
      </c>
      <c r="L52" s="163">
        <f t="shared" si="34"/>
        <v>0</v>
      </c>
      <c r="M52" s="382">
        <f t="shared" si="34"/>
        <v>0</v>
      </c>
      <c r="N52" s="162">
        <f t="shared" si="34"/>
        <v>0</v>
      </c>
      <c r="O52" s="163">
        <f t="shared" si="34"/>
        <v>0</v>
      </c>
      <c r="P52" s="163">
        <f t="shared" si="34"/>
        <v>0</v>
      </c>
      <c r="Q52" s="164">
        <f t="shared" si="34"/>
        <v>0</v>
      </c>
      <c r="R52" s="204">
        <f t="shared" si="34"/>
        <v>0</v>
      </c>
      <c r="S52" s="156">
        <f t="shared" si="34"/>
        <v>0</v>
      </c>
      <c r="T52" s="163">
        <f t="shared" si="34"/>
        <v>0</v>
      </c>
      <c r="U52" s="165">
        <f t="shared" si="34"/>
        <v>0</v>
      </c>
    </row>
    <row r="53" spans="1:21" x14ac:dyDescent="0.2">
      <c r="A53" s="11">
        <f t="shared" si="0"/>
        <v>0</v>
      </c>
      <c r="B53" s="11" t="str">
        <f t="shared" si="1"/>
        <v>CT Scan12</v>
      </c>
      <c r="C53" s="402" t="str">
        <f t="shared" si="22"/>
        <v>CT Scan</v>
      </c>
      <c r="D53" s="154">
        <v>12</v>
      </c>
      <c r="E53" s="161" t="s">
        <v>30</v>
      </c>
      <c r="F53" s="173">
        <f>F38+F52</f>
        <v>0</v>
      </c>
      <c r="G53" s="167">
        <f>F53+G52</f>
        <v>0</v>
      </c>
      <c r="H53" s="167">
        <f t="shared" ref="H53:Q53" si="35">G53+H52</f>
        <v>0</v>
      </c>
      <c r="I53" s="169">
        <f t="shared" si="35"/>
        <v>0</v>
      </c>
      <c r="J53" s="363">
        <f t="shared" si="35"/>
        <v>0</v>
      </c>
      <c r="K53" s="167">
        <f t="shared" si="35"/>
        <v>0</v>
      </c>
      <c r="L53" s="167">
        <f t="shared" si="35"/>
        <v>0</v>
      </c>
      <c r="M53" s="383">
        <f t="shared" si="35"/>
        <v>0</v>
      </c>
      <c r="N53" s="166">
        <f t="shared" si="35"/>
        <v>0</v>
      </c>
      <c r="O53" s="167">
        <f t="shared" si="35"/>
        <v>0</v>
      </c>
      <c r="P53" s="167">
        <f t="shared" si="35"/>
        <v>0</v>
      </c>
      <c r="Q53" s="169">
        <f t="shared" si="35"/>
        <v>0</v>
      </c>
      <c r="R53" s="204"/>
      <c r="S53" s="166">
        <f>I53</f>
        <v>0</v>
      </c>
      <c r="T53" s="167">
        <f>M53</f>
        <v>0</v>
      </c>
      <c r="U53" s="168">
        <f>Q53</f>
        <v>0</v>
      </c>
    </row>
    <row r="54" spans="1:21" x14ac:dyDescent="0.2">
      <c r="A54" s="11">
        <f t="shared" si="0"/>
        <v>0</v>
      </c>
      <c r="B54" s="11" t="str">
        <f t="shared" si="1"/>
        <v>CT Scan13</v>
      </c>
      <c r="C54" s="402" t="str">
        <f t="shared" si="22"/>
        <v>CT Scan</v>
      </c>
      <c r="D54" s="154">
        <v>13</v>
      </c>
      <c r="E54" s="155" t="s">
        <v>28</v>
      </c>
      <c r="F54" s="166" t="e">
        <f>F53/(F48/13)</f>
        <v>#DIV/0!</v>
      </c>
      <c r="G54" s="167" t="e">
        <f t="shared" ref="G54:Q54" si="36">G53/(G48/13)</f>
        <v>#DIV/0!</v>
      </c>
      <c r="H54" s="167" t="e">
        <f t="shared" si="36"/>
        <v>#DIV/0!</v>
      </c>
      <c r="I54" s="169" t="e">
        <f t="shared" si="36"/>
        <v>#DIV/0!</v>
      </c>
      <c r="J54" s="363" t="e">
        <f t="shared" si="36"/>
        <v>#DIV/0!</v>
      </c>
      <c r="K54" s="167" t="e">
        <f t="shared" si="36"/>
        <v>#DIV/0!</v>
      </c>
      <c r="L54" s="167" t="e">
        <f t="shared" si="36"/>
        <v>#DIV/0!</v>
      </c>
      <c r="M54" s="383" t="e">
        <f t="shared" si="36"/>
        <v>#DIV/0!</v>
      </c>
      <c r="N54" s="166" t="e">
        <f t="shared" si="36"/>
        <v>#DIV/0!</v>
      </c>
      <c r="O54" s="167" t="e">
        <f t="shared" si="36"/>
        <v>#DIV/0!</v>
      </c>
      <c r="P54" s="167" t="e">
        <f t="shared" si="36"/>
        <v>#DIV/0!</v>
      </c>
      <c r="Q54" s="169" t="e">
        <f t="shared" si="36"/>
        <v>#DIV/0!</v>
      </c>
      <c r="R54" s="204"/>
      <c r="S54" s="166" t="e">
        <f t="shared" ref="S54" si="37">I54</f>
        <v>#DIV/0!</v>
      </c>
      <c r="T54" s="167" t="e">
        <f t="shared" ref="T54" si="38">M54</f>
        <v>#DIV/0!</v>
      </c>
      <c r="U54" s="168" t="e">
        <f t="shared" ref="U54" si="39">Q54</f>
        <v>#DIV/0!</v>
      </c>
    </row>
    <row r="55" spans="1:21" x14ac:dyDescent="0.2">
      <c r="A55" s="11">
        <f t="shared" si="0"/>
        <v>0</v>
      </c>
      <c r="B55" s="11" t="str">
        <f t="shared" si="1"/>
        <v>CT Scan14</v>
      </c>
      <c r="C55" s="402" t="str">
        <f t="shared" si="22"/>
        <v>CT Scan</v>
      </c>
      <c r="D55" s="154">
        <v>14</v>
      </c>
      <c r="E55" s="161" t="s">
        <v>316</v>
      </c>
      <c r="F55" s="48"/>
      <c r="G55" s="46"/>
      <c r="H55" s="46"/>
      <c r="I55" s="47"/>
      <c r="J55" s="367"/>
      <c r="K55" s="46"/>
      <c r="L55" s="46"/>
      <c r="M55" s="387"/>
      <c r="N55" s="48"/>
      <c r="O55" s="46"/>
      <c r="P55" s="46"/>
      <c r="Q55" s="47"/>
      <c r="R55" s="206"/>
      <c r="S55" s="166">
        <f>I55</f>
        <v>0</v>
      </c>
      <c r="T55" s="167">
        <f>M55</f>
        <v>0</v>
      </c>
      <c r="U55" s="168">
        <f>Q55</f>
        <v>0</v>
      </c>
    </row>
    <row r="56" spans="1:21" ht="13.5" thickBot="1" x14ac:dyDescent="0.25">
      <c r="A56" s="11">
        <f t="shared" si="0"/>
        <v>0</v>
      </c>
      <c r="B56" s="11" t="str">
        <f t="shared" si="1"/>
        <v>CT Scan15</v>
      </c>
      <c r="C56" s="402" t="str">
        <f t="shared" si="22"/>
        <v>CT Scan</v>
      </c>
      <c r="D56" s="342">
        <v>15</v>
      </c>
      <c r="E56" s="155" t="s">
        <v>50</v>
      </c>
      <c r="F56" s="376"/>
      <c r="G56" s="350"/>
      <c r="H56" s="350"/>
      <c r="I56" s="377"/>
      <c r="J56" s="368"/>
      <c r="K56" s="350"/>
      <c r="L56" s="350"/>
      <c r="M56" s="388"/>
      <c r="N56" s="376"/>
      <c r="O56" s="350"/>
      <c r="P56" s="350"/>
      <c r="Q56" s="377"/>
      <c r="R56" s="206"/>
      <c r="S56" s="343"/>
      <c r="T56" s="172"/>
      <c r="U56" s="344"/>
    </row>
    <row r="57" spans="1:21" ht="18.75" thickBot="1" x14ac:dyDescent="0.3">
      <c r="A57" s="11">
        <f t="shared" si="0"/>
        <v>0</v>
      </c>
      <c r="B57" s="11" t="str">
        <f t="shared" si="1"/>
        <v>MRI ScanMRI Scan</v>
      </c>
      <c r="C57" s="401" t="str">
        <f>D57</f>
        <v>MRI Scan</v>
      </c>
      <c r="D57" s="68" t="s">
        <v>307</v>
      </c>
      <c r="E57" s="80"/>
      <c r="F57" s="375"/>
      <c r="G57" s="81"/>
      <c r="H57" s="81"/>
      <c r="I57" s="372"/>
      <c r="J57" s="81"/>
      <c r="K57" s="81"/>
      <c r="L57" s="81"/>
      <c r="M57" s="81"/>
      <c r="N57" s="391"/>
      <c r="O57" s="69"/>
      <c r="P57" s="69"/>
      <c r="Q57" s="392"/>
      <c r="R57" s="69"/>
      <c r="S57" s="391"/>
      <c r="T57" s="69"/>
      <c r="U57" s="82"/>
    </row>
    <row r="58" spans="1:21" x14ac:dyDescent="0.2">
      <c r="A58" s="11">
        <f t="shared" si="0"/>
        <v>0</v>
      </c>
      <c r="B58" s="11" t="str">
        <f t="shared" si="1"/>
        <v>MRI Scan1</v>
      </c>
      <c r="C58" s="402" t="str">
        <f>C57</f>
        <v>MRI Scan</v>
      </c>
      <c r="D58" s="84">
        <v>1</v>
      </c>
      <c r="E58" s="21" t="s">
        <v>314</v>
      </c>
      <c r="F58" s="198">
        <v>0</v>
      </c>
      <c r="G58" s="20"/>
      <c r="H58" s="20"/>
      <c r="I58" s="120"/>
      <c r="J58" s="13"/>
      <c r="K58" s="13"/>
      <c r="L58" s="13"/>
      <c r="M58" s="13"/>
      <c r="N58" s="128"/>
      <c r="O58" s="13"/>
      <c r="P58" s="13"/>
      <c r="Q58" s="129"/>
      <c r="R58" s="201"/>
      <c r="S58" s="119"/>
      <c r="T58" s="20"/>
      <c r="U58" s="121"/>
    </row>
    <row r="59" spans="1:21" x14ac:dyDescent="0.2">
      <c r="A59" s="11">
        <f t="shared" si="0"/>
        <v>0</v>
      </c>
      <c r="B59" s="11" t="str">
        <f t="shared" si="1"/>
        <v>MRI Scan2</v>
      </c>
      <c r="C59" s="402" t="str">
        <f t="shared" ref="C59:C78" si="40">C58</f>
        <v>MRI Scan</v>
      </c>
      <c r="D59" s="84">
        <v>2</v>
      </c>
      <c r="E59" s="21" t="s">
        <v>315</v>
      </c>
      <c r="F59" s="198">
        <v>0</v>
      </c>
      <c r="G59" s="20"/>
      <c r="H59" s="20"/>
      <c r="I59" s="120"/>
      <c r="J59" s="20"/>
      <c r="K59" s="20"/>
      <c r="L59" s="20"/>
      <c r="M59" s="20"/>
      <c r="N59" s="119"/>
      <c r="O59" s="20"/>
      <c r="P59" s="20"/>
      <c r="Q59" s="120"/>
      <c r="R59" s="201"/>
      <c r="S59" s="119"/>
      <c r="T59" s="20"/>
      <c r="U59" s="121"/>
    </row>
    <row r="60" spans="1:21" x14ac:dyDescent="0.2">
      <c r="A60" s="11">
        <f t="shared" si="0"/>
        <v>0</v>
      </c>
      <c r="B60" s="11" t="str">
        <f t="shared" si="1"/>
        <v>MRI Scan3</v>
      </c>
      <c r="C60" s="402" t="str">
        <f t="shared" si="40"/>
        <v>MRI Scan</v>
      </c>
      <c r="D60" s="84">
        <v>3</v>
      </c>
      <c r="E60" s="21" t="s">
        <v>118</v>
      </c>
      <c r="F60" s="198">
        <v>0</v>
      </c>
      <c r="G60" s="20"/>
      <c r="H60" s="20"/>
      <c r="I60" s="120"/>
      <c r="J60" s="20"/>
      <c r="K60" s="20"/>
      <c r="L60" s="20"/>
      <c r="M60" s="20"/>
      <c r="N60" s="119"/>
      <c r="O60" s="20"/>
      <c r="P60" s="20"/>
      <c r="Q60" s="120"/>
      <c r="R60" s="201"/>
      <c r="S60" s="119"/>
      <c r="T60" s="20"/>
      <c r="U60" s="121"/>
    </row>
    <row r="61" spans="1:21" x14ac:dyDescent="0.2">
      <c r="A61" s="11">
        <f t="shared" si="0"/>
        <v>0</v>
      </c>
      <c r="B61" s="11" t="str">
        <f t="shared" si="1"/>
        <v xml:space="preserve">MRI Scan </v>
      </c>
      <c r="C61" s="402" t="str">
        <f t="shared" si="40"/>
        <v>MRI Scan</v>
      </c>
      <c r="D61" s="88" t="s">
        <v>100</v>
      </c>
      <c r="E61" s="34"/>
      <c r="F61" s="119"/>
      <c r="G61" s="20"/>
      <c r="H61" s="20"/>
      <c r="I61" s="120"/>
      <c r="J61" s="52"/>
      <c r="K61" s="52"/>
      <c r="L61" s="52"/>
      <c r="M61" s="52"/>
      <c r="N61" s="130"/>
      <c r="O61" s="52"/>
      <c r="P61" s="52"/>
      <c r="Q61" s="131"/>
      <c r="R61" s="201"/>
      <c r="S61" s="119"/>
      <c r="T61" s="20"/>
      <c r="U61" s="121"/>
    </row>
    <row r="62" spans="1:21" x14ac:dyDescent="0.2">
      <c r="A62" s="11">
        <f t="shared" si="0"/>
        <v>0</v>
      </c>
      <c r="B62" s="11" t="str">
        <f t="shared" si="1"/>
        <v xml:space="preserve">MRI Scan </v>
      </c>
      <c r="C62" s="402" t="str">
        <f t="shared" si="40"/>
        <v>MRI Scan</v>
      </c>
      <c r="D62" s="84" t="s">
        <v>100</v>
      </c>
      <c r="E62" s="21" t="s">
        <v>36</v>
      </c>
      <c r="F62" s="23"/>
      <c r="G62" s="24"/>
      <c r="H62" s="24"/>
      <c r="I62" s="25"/>
      <c r="J62" s="24"/>
      <c r="K62" s="24"/>
      <c r="L62" s="24"/>
      <c r="M62" s="24"/>
      <c r="N62" s="23"/>
      <c r="O62" s="24"/>
      <c r="P62" s="24"/>
      <c r="Q62" s="25"/>
      <c r="R62" s="201"/>
      <c r="S62" s="23"/>
      <c r="T62" s="24"/>
      <c r="U62" s="107"/>
    </row>
    <row r="63" spans="1:21" x14ac:dyDescent="0.2">
      <c r="A63" s="11">
        <f t="shared" si="0"/>
        <v>0</v>
      </c>
      <c r="B63" s="11" t="str">
        <f t="shared" si="1"/>
        <v>MRI Scan4</v>
      </c>
      <c r="C63" s="402" t="str">
        <f t="shared" si="40"/>
        <v>MRI Scan</v>
      </c>
      <c r="D63" s="154">
        <v>4</v>
      </c>
      <c r="E63" s="196" t="s">
        <v>15</v>
      </c>
      <c r="F63" s="27"/>
      <c r="G63" s="28"/>
      <c r="H63" s="28"/>
      <c r="I63" s="29"/>
      <c r="J63" s="365"/>
      <c r="K63" s="28"/>
      <c r="L63" s="28"/>
      <c r="M63" s="385"/>
      <c r="N63" s="27"/>
      <c r="O63" s="28"/>
      <c r="P63" s="28"/>
      <c r="Q63" s="29"/>
      <c r="R63" s="201"/>
      <c r="S63" s="181">
        <f>SUM(F63:I63)</f>
        <v>0</v>
      </c>
      <c r="T63" s="182">
        <f>SUM(J63:M63)</f>
        <v>0</v>
      </c>
      <c r="U63" s="183">
        <f>SUM(N63:Q63)</f>
        <v>0</v>
      </c>
    </row>
    <row r="64" spans="1:21" x14ac:dyDescent="0.2">
      <c r="A64" s="11">
        <f t="shared" si="0"/>
        <v>0</v>
      </c>
      <c r="B64" s="11" t="str">
        <f t="shared" si="1"/>
        <v>MRI Scan5</v>
      </c>
      <c r="C64" s="402" t="str">
        <f t="shared" si="40"/>
        <v>MRI Scan</v>
      </c>
      <c r="D64" s="184">
        <v>5</v>
      </c>
      <c r="E64" s="197" t="s">
        <v>14</v>
      </c>
      <c r="F64" s="31"/>
      <c r="G64" s="32"/>
      <c r="H64" s="32"/>
      <c r="I64" s="33"/>
      <c r="J64" s="366"/>
      <c r="K64" s="32"/>
      <c r="L64" s="32"/>
      <c r="M64" s="386"/>
      <c r="N64" s="31"/>
      <c r="O64" s="32"/>
      <c r="P64" s="32"/>
      <c r="Q64" s="33"/>
      <c r="R64" s="201"/>
      <c r="S64" s="166">
        <f t="shared" ref="S64" si="41">SUM(F64:I64)</f>
        <v>0</v>
      </c>
      <c r="T64" s="167">
        <f t="shared" ref="T64" si="42">SUM(J64:M64)</f>
        <v>0</v>
      </c>
      <c r="U64" s="168">
        <f t="shared" ref="U64" si="43">SUM(N64:Q64)</f>
        <v>0</v>
      </c>
    </row>
    <row r="65" spans="1:21" x14ac:dyDescent="0.2">
      <c r="A65" s="11">
        <f t="shared" si="0"/>
        <v>0</v>
      </c>
      <c r="B65" s="11" t="str">
        <f t="shared" si="1"/>
        <v>MRI Scan6</v>
      </c>
      <c r="C65" s="402" t="str">
        <f t="shared" si="40"/>
        <v>MRI Scan</v>
      </c>
      <c r="D65" s="84">
        <v>6</v>
      </c>
      <c r="E65" s="21" t="s">
        <v>18</v>
      </c>
      <c r="F65" s="62">
        <f>F63-F64</f>
        <v>0</v>
      </c>
      <c r="G65" s="63">
        <f t="shared" ref="G65:Q65" si="44">G63-G64</f>
        <v>0</v>
      </c>
      <c r="H65" s="63">
        <f t="shared" si="44"/>
        <v>0</v>
      </c>
      <c r="I65" s="64">
        <f t="shared" si="44"/>
        <v>0</v>
      </c>
      <c r="J65" s="361">
        <f t="shared" si="44"/>
        <v>0</v>
      </c>
      <c r="K65" s="63">
        <f t="shared" si="44"/>
        <v>0</v>
      </c>
      <c r="L65" s="63">
        <f t="shared" si="44"/>
        <v>0</v>
      </c>
      <c r="M65" s="381">
        <f t="shared" si="44"/>
        <v>0</v>
      </c>
      <c r="N65" s="62">
        <f t="shared" si="44"/>
        <v>0</v>
      </c>
      <c r="O65" s="63">
        <f t="shared" si="44"/>
        <v>0</v>
      </c>
      <c r="P65" s="63">
        <f t="shared" si="44"/>
        <v>0</v>
      </c>
      <c r="Q65" s="64">
        <f t="shared" si="44"/>
        <v>0</v>
      </c>
      <c r="R65" s="203"/>
      <c r="S65" s="395">
        <f t="shared" ref="S65:U65" si="45">S63-S64</f>
        <v>0</v>
      </c>
      <c r="T65" s="351">
        <f t="shared" si="45"/>
        <v>0</v>
      </c>
      <c r="U65" s="396">
        <f t="shared" si="45"/>
        <v>0</v>
      </c>
    </row>
    <row r="66" spans="1:21" x14ac:dyDescent="0.2">
      <c r="A66" s="11">
        <f t="shared" si="0"/>
        <v>0</v>
      </c>
      <c r="B66" s="11" t="str">
        <f t="shared" si="1"/>
        <v xml:space="preserve">MRI Scan </v>
      </c>
      <c r="C66" s="402" t="str">
        <f t="shared" si="40"/>
        <v>MRI Scan</v>
      </c>
      <c r="D66" s="88" t="s">
        <v>100</v>
      </c>
      <c r="E66" s="34"/>
      <c r="F66" s="35"/>
      <c r="G66" s="36"/>
      <c r="H66" s="36"/>
      <c r="I66" s="37"/>
      <c r="J66" s="39"/>
      <c r="K66" s="39"/>
      <c r="L66" s="39"/>
      <c r="M66" s="39"/>
      <c r="N66" s="38"/>
      <c r="O66" s="39"/>
      <c r="P66" s="39"/>
      <c r="Q66" s="40"/>
      <c r="R66" s="201"/>
      <c r="S66" s="38"/>
      <c r="T66" s="39"/>
      <c r="U66" s="108"/>
    </row>
    <row r="67" spans="1:21" x14ac:dyDescent="0.2">
      <c r="A67" s="11">
        <f t="shared" si="0"/>
        <v>0</v>
      </c>
      <c r="B67" s="11" t="str">
        <f t="shared" si="1"/>
        <v xml:space="preserve">MRI Scan </v>
      </c>
      <c r="C67" s="402" t="str">
        <f t="shared" si="40"/>
        <v>MRI Scan</v>
      </c>
      <c r="D67" s="84" t="s">
        <v>100</v>
      </c>
      <c r="E67" s="21" t="s">
        <v>32</v>
      </c>
      <c r="F67" s="23"/>
      <c r="G67" s="24"/>
      <c r="H67" s="24"/>
      <c r="I67" s="25"/>
      <c r="J67" s="24"/>
      <c r="K67" s="24"/>
      <c r="L67" s="24"/>
      <c r="M67" s="24"/>
      <c r="N67" s="23"/>
      <c r="O67" s="24"/>
      <c r="P67" s="24"/>
      <c r="Q67" s="25"/>
      <c r="R67" s="201"/>
      <c r="S67" s="23"/>
      <c r="T67" s="24"/>
      <c r="U67" s="107"/>
    </row>
    <row r="68" spans="1:21" x14ac:dyDescent="0.2">
      <c r="A68" s="11">
        <f t="shared" si="0"/>
        <v>0</v>
      </c>
      <c r="B68" s="11" t="str">
        <f t="shared" si="1"/>
        <v>MRI Scan7</v>
      </c>
      <c r="C68" s="402" t="str">
        <f t="shared" si="40"/>
        <v>MRI Scan</v>
      </c>
      <c r="D68" s="154">
        <v>7</v>
      </c>
      <c r="E68" s="196" t="s">
        <v>49</v>
      </c>
      <c r="F68" s="27"/>
      <c r="G68" s="28"/>
      <c r="H68" s="28"/>
      <c r="I68" s="29"/>
      <c r="J68" s="365"/>
      <c r="K68" s="28"/>
      <c r="L68" s="28"/>
      <c r="M68" s="385"/>
      <c r="N68" s="27"/>
      <c r="O68" s="28"/>
      <c r="P68" s="28"/>
      <c r="Q68" s="29"/>
      <c r="R68" s="206"/>
      <c r="S68" s="156">
        <f>SUM(F68:I68)</f>
        <v>0</v>
      </c>
      <c r="T68" s="157">
        <f>SUM(J68:M68)</f>
        <v>0</v>
      </c>
      <c r="U68" s="160">
        <f>SUM(N68:Q68)</f>
        <v>0</v>
      </c>
    </row>
    <row r="69" spans="1:21" x14ac:dyDescent="0.2">
      <c r="A69" s="11">
        <f t="shared" si="0"/>
        <v>0</v>
      </c>
      <c r="B69" s="11" t="str">
        <f t="shared" si="1"/>
        <v>MRI Scan8</v>
      </c>
      <c r="C69" s="402" t="str">
        <f t="shared" si="40"/>
        <v>MRI Scan</v>
      </c>
      <c r="D69" s="154">
        <v>8</v>
      </c>
      <c r="E69" s="197" t="s">
        <v>56</v>
      </c>
      <c r="F69" s="31"/>
      <c r="G69" s="32"/>
      <c r="H69" s="32"/>
      <c r="I69" s="33"/>
      <c r="J69" s="366"/>
      <c r="K69" s="32"/>
      <c r="L69" s="32"/>
      <c r="M69" s="386"/>
      <c r="N69" s="31"/>
      <c r="O69" s="32"/>
      <c r="P69" s="32"/>
      <c r="Q69" s="33"/>
      <c r="R69" s="206"/>
      <c r="S69" s="162">
        <f t="shared" ref="S69:S70" si="46">SUM(F69:I69)</f>
        <v>0</v>
      </c>
      <c r="T69" s="163">
        <f t="shared" ref="T69:T70" si="47">SUM(J69:M69)</f>
        <v>0</v>
      </c>
      <c r="U69" s="165">
        <f t="shared" ref="U69:U70" si="48">SUM(N69:Q69)</f>
        <v>0</v>
      </c>
    </row>
    <row r="70" spans="1:21" x14ac:dyDescent="0.2">
      <c r="A70" s="11">
        <f t="shared" si="0"/>
        <v>0</v>
      </c>
      <c r="B70" s="11" t="str">
        <f t="shared" si="1"/>
        <v>MRI Scan9</v>
      </c>
      <c r="C70" s="402" t="str">
        <f t="shared" si="40"/>
        <v>MRI Scan</v>
      </c>
      <c r="D70" s="84">
        <v>9</v>
      </c>
      <c r="E70" s="21" t="s">
        <v>35</v>
      </c>
      <c r="F70" s="62">
        <f t="shared" ref="F70:Q70" si="49">SUM(F68:F69)</f>
        <v>0</v>
      </c>
      <c r="G70" s="63">
        <f t="shared" si="49"/>
        <v>0</v>
      </c>
      <c r="H70" s="63">
        <f t="shared" si="49"/>
        <v>0</v>
      </c>
      <c r="I70" s="64">
        <f t="shared" si="49"/>
        <v>0</v>
      </c>
      <c r="J70" s="361">
        <f t="shared" si="49"/>
        <v>0</v>
      </c>
      <c r="K70" s="63">
        <f t="shared" si="49"/>
        <v>0</v>
      </c>
      <c r="L70" s="63">
        <f t="shared" si="49"/>
        <v>0</v>
      </c>
      <c r="M70" s="381">
        <f t="shared" si="49"/>
        <v>0</v>
      </c>
      <c r="N70" s="62">
        <f t="shared" si="49"/>
        <v>0</v>
      </c>
      <c r="O70" s="63">
        <f t="shared" si="49"/>
        <v>0</v>
      </c>
      <c r="P70" s="63">
        <f t="shared" si="49"/>
        <v>0</v>
      </c>
      <c r="Q70" s="64">
        <f t="shared" si="49"/>
        <v>0</v>
      </c>
      <c r="R70" s="203"/>
      <c r="S70" s="62">
        <f t="shared" si="46"/>
        <v>0</v>
      </c>
      <c r="T70" s="63">
        <f t="shared" si="47"/>
        <v>0</v>
      </c>
      <c r="U70" s="103">
        <f t="shared" si="48"/>
        <v>0</v>
      </c>
    </row>
    <row r="71" spans="1:21" x14ac:dyDescent="0.2">
      <c r="A71" s="11">
        <f t="shared" ref="A71:A122" si="50">$E$5</f>
        <v>0</v>
      </c>
      <c r="B71" s="11" t="str">
        <f t="shared" ref="B71:B122" si="51">CONCATENATE(C71,D71)</f>
        <v xml:space="preserve">MRI Scan </v>
      </c>
      <c r="C71" s="402" t="str">
        <f t="shared" si="40"/>
        <v>MRI Scan</v>
      </c>
      <c r="D71" s="89" t="s">
        <v>100</v>
      </c>
      <c r="E71" s="43"/>
      <c r="F71" s="38"/>
      <c r="G71" s="39"/>
      <c r="H71" s="39"/>
      <c r="I71" s="40"/>
      <c r="J71" s="39"/>
      <c r="K71" s="39"/>
      <c r="L71" s="39"/>
      <c r="M71" s="39"/>
      <c r="N71" s="38"/>
      <c r="O71" s="39"/>
      <c r="P71" s="39"/>
      <c r="Q71" s="40"/>
      <c r="R71" s="206"/>
      <c r="S71" s="38"/>
      <c r="T71" s="39"/>
      <c r="U71" s="108"/>
    </row>
    <row r="72" spans="1:21" x14ac:dyDescent="0.2">
      <c r="A72" s="11">
        <f t="shared" si="50"/>
        <v>0</v>
      </c>
      <c r="B72" s="11" t="str">
        <f t="shared" si="51"/>
        <v xml:space="preserve">MRI Scan </v>
      </c>
      <c r="C72" s="402" t="str">
        <f t="shared" si="40"/>
        <v>MRI Scan</v>
      </c>
      <c r="D72" s="84" t="s">
        <v>100</v>
      </c>
      <c r="E72" s="21" t="s">
        <v>27</v>
      </c>
      <c r="F72" s="23"/>
      <c r="G72" s="24"/>
      <c r="H72" s="24"/>
      <c r="I72" s="25"/>
      <c r="J72" s="24"/>
      <c r="K72" s="24"/>
      <c r="L72" s="24"/>
      <c r="M72" s="24"/>
      <c r="N72" s="23"/>
      <c r="O72" s="24"/>
      <c r="P72" s="24"/>
      <c r="Q72" s="25"/>
      <c r="R72" s="206"/>
      <c r="S72" s="23"/>
      <c r="T72" s="24"/>
      <c r="U72" s="107"/>
    </row>
    <row r="73" spans="1:21" x14ac:dyDescent="0.2">
      <c r="A73" s="11">
        <f t="shared" si="50"/>
        <v>0</v>
      </c>
      <c r="B73" s="11" t="str">
        <f t="shared" si="51"/>
        <v>MRI Scan10</v>
      </c>
      <c r="C73" s="402" t="str">
        <f t="shared" si="40"/>
        <v>MRI Scan</v>
      </c>
      <c r="D73" s="154">
        <v>10</v>
      </c>
      <c r="E73" s="155" t="s">
        <v>133</v>
      </c>
      <c r="F73" s="156">
        <f>F65-F68</f>
        <v>0</v>
      </c>
      <c r="G73" s="157">
        <f t="shared" ref="G73:Q73" si="52">G65-G68</f>
        <v>0</v>
      </c>
      <c r="H73" s="157">
        <f t="shared" si="52"/>
        <v>0</v>
      </c>
      <c r="I73" s="158">
        <f t="shared" si="52"/>
        <v>0</v>
      </c>
      <c r="J73" s="352">
        <f t="shared" si="52"/>
        <v>0</v>
      </c>
      <c r="K73" s="157">
        <f t="shared" si="52"/>
        <v>0</v>
      </c>
      <c r="L73" s="157">
        <f t="shared" si="52"/>
        <v>0</v>
      </c>
      <c r="M73" s="380">
        <f t="shared" si="52"/>
        <v>0</v>
      </c>
      <c r="N73" s="156">
        <f t="shared" si="52"/>
        <v>0</v>
      </c>
      <c r="O73" s="157">
        <f t="shared" si="52"/>
        <v>0</v>
      </c>
      <c r="P73" s="157">
        <f t="shared" si="52"/>
        <v>0</v>
      </c>
      <c r="Q73" s="158">
        <f t="shared" si="52"/>
        <v>0</v>
      </c>
      <c r="R73" s="204"/>
      <c r="S73" s="353">
        <f t="shared" ref="S73:U73" si="53">S65-S68</f>
        <v>0</v>
      </c>
      <c r="T73" s="352">
        <f t="shared" si="53"/>
        <v>0</v>
      </c>
      <c r="U73" s="160">
        <f t="shared" si="53"/>
        <v>0</v>
      </c>
    </row>
    <row r="74" spans="1:21" x14ac:dyDescent="0.2">
      <c r="A74" s="11">
        <f t="shared" si="50"/>
        <v>0</v>
      </c>
      <c r="B74" s="11" t="str">
        <f t="shared" si="51"/>
        <v>MRI Scan11</v>
      </c>
      <c r="C74" s="402" t="str">
        <f t="shared" si="40"/>
        <v>MRI Scan</v>
      </c>
      <c r="D74" s="154">
        <v>11</v>
      </c>
      <c r="E74" s="155" t="s">
        <v>134</v>
      </c>
      <c r="F74" s="162">
        <f t="shared" ref="F74:U74" si="54">F65-F70</f>
        <v>0</v>
      </c>
      <c r="G74" s="163">
        <f t="shared" si="54"/>
        <v>0</v>
      </c>
      <c r="H74" s="163">
        <f t="shared" si="54"/>
        <v>0</v>
      </c>
      <c r="I74" s="164">
        <f t="shared" si="54"/>
        <v>0</v>
      </c>
      <c r="J74" s="362">
        <f t="shared" si="54"/>
        <v>0</v>
      </c>
      <c r="K74" s="163">
        <f t="shared" si="54"/>
        <v>0</v>
      </c>
      <c r="L74" s="163">
        <f t="shared" si="54"/>
        <v>0</v>
      </c>
      <c r="M74" s="382">
        <f t="shared" si="54"/>
        <v>0</v>
      </c>
      <c r="N74" s="162">
        <f t="shared" si="54"/>
        <v>0</v>
      </c>
      <c r="O74" s="163">
        <f t="shared" si="54"/>
        <v>0</v>
      </c>
      <c r="P74" s="163">
        <f t="shared" si="54"/>
        <v>0</v>
      </c>
      <c r="Q74" s="164">
        <f t="shared" si="54"/>
        <v>0</v>
      </c>
      <c r="R74" s="204">
        <f t="shared" si="54"/>
        <v>0</v>
      </c>
      <c r="S74" s="156">
        <f t="shared" si="54"/>
        <v>0</v>
      </c>
      <c r="T74" s="163">
        <f t="shared" si="54"/>
        <v>0</v>
      </c>
      <c r="U74" s="165">
        <f t="shared" si="54"/>
        <v>0</v>
      </c>
    </row>
    <row r="75" spans="1:21" x14ac:dyDescent="0.2">
      <c r="A75" s="11">
        <f t="shared" si="50"/>
        <v>0</v>
      </c>
      <c r="B75" s="11" t="str">
        <f t="shared" si="51"/>
        <v>MRI Scan12</v>
      </c>
      <c r="C75" s="402" t="str">
        <f t="shared" si="40"/>
        <v>MRI Scan</v>
      </c>
      <c r="D75" s="154">
        <v>12</v>
      </c>
      <c r="E75" s="161" t="s">
        <v>30</v>
      </c>
      <c r="F75" s="173">
        <f>F60+F74</f>
        <v>0</v>
      </c>
      <c r="G75" s="167">
        <f>F75+G74</f>
        <v>0</v>
      </c>
      <c r="H75" s="167">
        <f t="shared" ref="H75:Q75" si="55">G75+H74</f>
        <v>0</v>
      </c>
      <c r="I75" s="169">
        <f t="shared" si="55"/>
        <v>0</v>
      </c>
      <c r="J75" s="363">
        <f t="shared" si="55"/>
        <v>0</v>
      </c>
      <c r="K75" s="167">
        <f t="shared" si="55"/>
        <v>0</v>
      </c>
      <c r="L75" s="167">
        <f t="shared" si="55"/>
        <v>0</v>
      </c>
      <c r="M75" s="383">
        <f t="shared" si="55"/>
        <v>0</v>
      </c>
      <c r="N75" s="166">
        <f t="shared" si="55"/>
        <v>0</v>
      </c>
      <c r="O75" s="167">
        <f t="shared" si="55"/>
        <v>0</v>
      </c>
      <c r="P75" s="167">
        <f t="shared" si="55"/>
        <v>0</v>
      </c>
      <c r="Q75" s="169">
        <f t="shared" si="55"/>
        <v>0</v>
      </c>
      <c r="R75" s="204"/>
      <c r="S75" s="166">
        <f>I75</f>
        <v>0</v>
      </c>
      <c r="T75" s="167">
        <f>M75</f>
        <v>0</v>
      </c>
      <c r="U75" s="168">
        <f>Q75</f>
        <v>0</v>
      </c>
    </row>
    <row r="76" spans="1:21" x14ac:dyDescent="0.2">
      <c r="A76" s="11">
        <f t="shared" si="50"/>
        <v>0</v>
      </c>
      <c r="B76" s="11" t="str">
        <f t="shared" si="51"/>
        <v>MRI Scan13</v>
      </c>
      <c r="C76" s="402" t="str">
        <f t="shared" si="40"/>
        <v>MRI Scan</v>
      </c>
      <c r="D76" s="154">
        <v>13</v>
      </c>
      <c r="E76" s="155" t="s">
        <v>28</v>
      </c>
      <c r="F76" s="166" t="e">
        <f>F75/(F70/13)</f>
        <v>#DIV/0!</v>
      </c>
      <c r="G76" s="167" t="e">
        <f t="shared" ref="G76:Q76" si="56">G75/(G70/13)</f>
        <v>#DIV/0!</v>
      </c>
      <c r="H76" s="167" t="e">
        <f t="shared" si="56"/>
        <v>#DIV/0!</v>
      </c>
      <c r="I76" s="169" t="e">
        <f t="shared" si="56"/>
        <v>#DIV/0!</v>
      </c>
      <c r="J76" s="363" t="e">
        <f t="shared" si="56"/>
        <v>#DIV/0!</v>
      </c>
      <c r="K76" s="167" t="e">
        <f t="shared" si="56"/>
        <v>#DIV/0!</v>
      </c>
      <c r="L76" s="167" t="e">
        <f t="shared" si="56"/>
        <v>#DIV/0!</v>
      </c>
      <c r="M76" s="383" t="e">
        <f t="shared" si="56"/>
        <v>#DIV/0!</v>
      </c>
      <c r="N76" s="166" t="e">
        <f t="shared" si="56"/>
        <v>#DIV/0!</v>
      </c>
      <c r="O76" s="167" t="e">
        <f t="shared" si="56"/>
        <v>#DIV/0!</v>
      </c>
      <c r="P76" s="167" t="e">
        <f t="shared" si="56"/>
        <v>#DIV/0!</v>
      </c>
      <c r="Q76" s="169" t="e">
        <f t="shared" si="56"/>
        <v>#DIV/0!</v>
      </c>
      <c r="R76" s="204"/>
      <c r="S76" s="166" t="e">
        <f t="shared" ref="S76" si="57">I76</f>
        <v>#DIV/0!</v>
      </c>
      <c r="T76" s="167" t="e">
        <f t="shared" ref="T76" si="58">M76</f>
        <v>#DIV/0!</v>
      </c>
      <c r="U76" s="168" t="e">
        <f t="shared" ref="U76" si="59">Q76</f>
        <v>#DIV/0!</v>
      </c>
    </row>
    <row r="77" spans="1:21" x14ac:dyDescent="0.2">
      <c r="A77" s="11">
        <f t="shared" si="50"/>
        <v>0</v>
      </c>
      <c r="B77" s="11" t="str">
        <f t="shared" si="51"/>
        <v>MRI Scan14</v>
      </c>
      <c r="C77" s="402" t="str">
        <f t="shared" si="40"/>
        <v>MRI Scan</v>
      </c>
      <c r="D77" s="154">
        <v>14</v>
      </c>
      <c r="E77" s="161" t="s">
        <v>316</v>
      </c>
      <c r="F77" s="48"/>
      <c r="G77" s="46"/>
      <c r="H77" s="46"/>
      <c r="I77" s="47"/>
      <c r="J77" s="367"/>
      <c r="K77" s="46"/>
      <c r="L77" s="46"/>
      <c r="M77" s="387"/>
      <c r="N77" s="48"/>
      <c r="O77" s="46"/>
      <c r="P77" s="46"/>
      <c r="Q77" s="47"/>
      <c r="R77" s="206"/>
      <c r="S77" s="166">
        <f>I77</f>
        <v>0</v>
      </c>
      <c r="T77" s="167">
        <f>M77</f>
        <v>0</v>
      </c>
      <c r="U77" s="168">
        <f>Q77</f>
        <v>0</v>
      </c>
    </row>
    <row r="78" spans="1:21" ht="13.5" thickBot="1" x14ac:dyDescent="0.25">
      <c r="A78" s="11">
        <f t="shared" si="50"/>
        <v>0</v>
      </c>
      <c r="B78" s="11" t="str">
        <f t="shared" si="51"/>
        <v>MRI Scan15</v>
      </c>
      <c r="C78" s="402" t="str">
        <f t="shared" si="40"/>
        <v>MRI Scan</v>
      </c>
      <c r="D78" s="342">
        <v>15</v>
      </c>
      <c r="E78" s="155" t="s">
        <v>50</v>
      </c>
      <c r="F78" s="376"/>
      <c r="G78" s="350"/>
      <c r="H78" s="350"/>
      <c r="I78" s="377"/>
      <c r="J78" s="368"/>
      <c r="K78" s="350"/>
      <c r="L78" s="350"/>
      <c r="M78" s="388"/>
      <c r="N78" s="376"/>
      <c r="O78" s="350"/>
      <c r="P78" s="350"/>
      <c r="Q78" s="377"/>
      <c r="R78" s="206"/>
      <c r="S78" s="343"/>
      <c r="T78" s="172"/>
      <c r="U78" s="344"/>
    </row>
    <row r="79" spans="1:21" ht="18.75" thickBot="1" x14ac:dyDescent="0.3">
      <c r="A79" s="11">
        <f t="shared" si="50"/>
        <v>0</v>
      </c>
      <c r="B79" s="11" t="str">
        <f t="shared" si="51"/>
        <v>Barium StudiesBarium Studies</v>
      </c>
      <c r="C79" s="401" t="str">
        <f>D79</f>
        <v>Barium Studies</v>
      </c>
      <c r="D79" s="68" t="s">
        <v>308</v>
      </c>
      <c r="E79" s="80"/>
      <c r="F79" s="375"/>
      <c r="G79" s="81"/>
      <c r="H79" s="81"/>
      <c r="I79" s="372"/>
      <c r="J79" s="81"/>
      <c r="K79" s="81"/>
      <c r="L79" s="81"/>
      <c r="M79" s="81"/>
      <c r="N79" s="391"/>
      <c r="O79" s="69"/>
      <c r="P79" s="69"/>
      <c r="Q79" s="392"/>
      <c r="R79" s="69"/>
      <c r="S79" s="391"/>
      <c r="T79" s="69"/>
      <c r="U79" s="82"/>
    </row>
    <row r="80" spans="1:21" x14ac:dyDescent="0.2">
      <c r="A80" s="11">
        <f t="shared" si="50"/>
        <v>0</v>
      </c>
      <c r="B80" s="11" t="str">
        <f t="shared" si="51"/>
        <v>Barium Studies1</v>
      </c>
      <c r="C80" s="402" t="str">
        <f>C79</f>
        <v>Barium Studies</v>
      </c>
      <c r="D80" s="84">
        <v>1</v>
      </c>
      <c r="E80" s="21" t="s">
        <v>314</v>
      </c>
      <c r="F80" s="198">
        <v>0</v>
      </c>
      <c r="G80" s="20"/>
      <c r="H80" s="20"/>
      <c r="I80" s="120"/>
      <c r="J80" s="13"/>
      <c r="K80" s="13"/>
      <c r="L80" s="13"/>
      <c r="M80" s="13"/>
      <c r="N80" s="128"/>
      <c r="O80" s="13"/>
      <c r="P80" s="13"/>
      <c r="Q80" s="129"/>
      <c r="R80" s="201"/>
      <c r="S80" s="119"/>
      <c r="T80" s="20"/>
      <c r="U80" s="121"/>
    </row>
    <row r="81" spans="1:21" x14ac:dyDescent="0.2">
      <c r="A81" s="11">
        <f t="shared" si="50"/>
        <v>0</v>
      </c>
      <c r="B81" s="11" t="str">
        <f t="shared" si="51"/>
        <v>Barium Studies2</v>
      </c>
      <c r="C81" s="402" t="str">
        <f t="shared" ref="C81:C100" si="60">C80</f>
        <v>Barium Studies</v>
      </c>
      <c r="D81" s="84">
        <v>2</v>
      </c>
      <c r="E81" s="21" t="s">
        <v>315</v>
      </c>
      <c r="F81" s="198">
        <v>0</v>
      </c>
      <c r="G81" s="20"/>
      <c r="H81" s="20"/>
      <c r="I81" s="120"/>
      <c r="J81" s="20"/>
      <c r="K81" s="20"/>
      <c r="L81" s="20"/>
      <c r="M81" s="20"/>
      <c r="N81" s="119"/>
      <c r="O81" s="20"/>
      <c r="P81" s="20"/>
      <c r="Q81" s="120"/>
      <c r="R81" s="201"/>
      <c r="S81" s="119"/>
      <c r="T81" s="20"/>
      <c r="U81" s="121"/>
    </row>
    <row r="82" spans="1:21" x14ac:dyDescent="0.2">
      <c r="A82" s="11">
        <f t="shared" si="50"/>
        <v>0</v>
      </c>
      <c r="B82" s="11" t="str">
        <f t="shared" si="51"/>
        <v>Barium Studies3</v>
      </c>
      <c r="C82" s="402" t="str">
        <f t="shared" si="60"/>
        <v>Barium Studies</v>
      </c>
      <c r="D82" s="84">
        <v>3</v>
      </c>
      <c r="E82" s="21" t="s">
        <v>118</v>
      </c>
      <c r="F82" s="198">
        <v>0</v>
      </c>
      <c r="G82" s="20"/>
      <c r="H82" s="20"/>
      <c r="I82" s="120"/>
      <c r="J82" s="20"/>
      <c r="K82" s="20"/>
      <c r="L82" s="20"/>
      <c r="M82" s="20"/>
      <c r="N82" s="119"/>
      <c r="O82" s="20"/>
      <c r="P82" s="20"/>
      <c r="Q82" s="120"/>
      <c r="R82" s="201"/>
      <c r="S82" s="119"/>
      <c r="T82" s="20"/>
      <c r="U82" s="121"/>
    </row>
    <row r="83" spans="1:21" x14ac:dyDescent="0.2">
      <c r="A83" s="11">
        <f t="shared" si="50"/>
        <v>0</v>
      </c>
      <c r="B83" s="11" t="str">
        <f t="shared" si="51"/>
        <v xml:space="preserve">Barium Studies </v>
      </c>
      <c r="C83" s="402" t="str">
        <f t="shared" si="60"/>
        <v>Barium Studies</v>
      </c>
      <c r="D83" s="88" t="s">
        <v>100</v>
      </c>
      <c r="E83" s="34"/>
      <c r="F83" s="119"/>
      <c r="G83" s="20"/>
      <c r="H83" s="20"/>
      <c r="I83" s="120"/>
      <c r="J83" s="52"/>
      <c r="K83" s="52"/>
      <c r="L83" s="52"/>
      <c r="M83" s="52"/>
      <c r="N83" s="130"/>
      <c r="O83" s="52"/>
      <c r="P83" s="52"/>
      <c r="Q83" s="131"/>
      <c r="R83" s="201"/>
      <c r="S83" s="119"/>
      <c r="T83" s="20"/>
      <c r="U83" s="121"/>
    </row>
    <row r="84" spans="1:21" x14ac:dyDescent="0.2">
      <c r="A84" s="11">
        <f t="shared" si="50"/>
        <v>0</v>
      </c>
      <c r="B84" s="11" t="str">
        <f t="shared" si="51"/>
        <v xml:space="preserve">Barium Studies </v>
      </c>
      <c r="C84" s="402" t="str">
        <f t="shared" si="60"/>
        <v>Barium Studies</v>
      </c>
      <c r="D84" s="84" t="s">
        <v>100</v>
      </c>
      <c r="E84" s="21" t="s">
        <v>36</v>
      </c>
      <c r="F84" s="23"/>
      <c r="G84" s="24"/>
      <c r="H84" s="24"/>
      <c r="I84" s="25"/>
      <c r="J84" s="24"/>
      <c r="K84" s="24"/>
      <c r="L84" s="24"/>
      <c r="M84" s="24"/>
      <c r="N84" s="23"/>
      <c r="O84" s="24"/>
      <c r="P84" s="24"/>
      <c r="Q84" s="25"/>
      <c r="R84" s="201"/>
      <c r="S84" s="23"/>
      <c r="T84" s="24"/>
      <c r="U84" s="107"/>
    </row>
    <row r="85" spans="1:21" x14ac:dyDescent="0.2">
      <c r="A85" s="11">
        <f t="shared" si="50"/>
        <v>0</v>
      </c>
      <c r="B85" s="11" t="str">
        <f t="shared" si="51"/>
        <v>Barium Studies4</v>
      </c>
      <c r="C85" s="402" t="str">
        <f t="shared" si="60"/>
        <v>Barium Studies</v>
      </c>
      <c r="D85" s="154">
        <v>4</v>
      </c>
      <c r="E85" s="196" t="s">
        <v>15</v>
      </c>
      <c r="F85" s="27"/>
      <c r="G85" s="28"/>
      <c r="H85" s="28"/>
      <c r="I85" s="29"/>
      <c r="J85" s="365"/>
      <c r="K85" s="28"/>
      <c r="L85" s="28"/>
      <c r="M85" s="385"/>
      <c r="N85" s="27"/>
      <c r="O85" s="28"/>
      <c r="P85" s="28"/>
      <c r="Q85" s="29"/>
      <c r="R85" s="201"/>
      <c r="S85" s="181">
        <f>SUM(F85:I85)</f>
        <v>0</v>
      </c>
      <c r="T85" s="182">
        <f>SUM(J85:M85)</f>
        <v>0</v>
      </c>
      <c r="U85" s="183">
        <f>SUM(N85:Q85)</f>
        <v>0</v>
      </c>
    </row>
    <row r="86" spans="1:21" x14ac:dyDescent="0.2">
      <c r="A86" s="11">
        <f t="shared" si="50"/>
        <v>0</v>
      </c>
      <c r="B86" s="11" t="str">
        <f t="shared" si="51"/>
        <v>Barium Studies5</v>
      </c>
      <c r="C86" s="402" t="str">
        <f t="shared" si="60"/>
        <v>Barium Studies</v>
      </c>
      <c r="D86" s="184">
        <v>5</v>
      </c>
      <c r="E86" s="197" t="s">
        <v>14</v>
      </c>
      <c r="F86" s="31"/>
      <c r="G86" s="32"/>
      <c r="H86" s="32"/>
      <c r="I86" s="33"/>
      <c r="J86" s="366"/>
      <c r="K86" s="32"/>
      <c r="L86" s="32"/>
      <c r="M86" s="386"/>
      <c r="N86" s="31"/>
      <c r="O86" s="32"/>
      <c r="P86" s="32"/>
      <c r="Q86" s="33"/>
      <c r="R86" s="201"/>
      <c r="S86" s="166">
        <f t="shared" ref="S86" si="61">SUM(F86:I86)</f>
        <v>0</v>
      </c>
      <c r="T86" s="167">
        <f t="shared" ref="T86" si="62">SUM(J86:M86)</f>
        <v>0</v>
      </c>
      <c r="U86" s="168">
        <f t="shared" ref="U86" si="63">SUM(N86:Q86)</f>
        <v>0</v>
      </c>
    </row>
    <row r="87" spans="1:21" x14ac:dyDescent="0.2">
      <c r="A87" s="11">
        <f t="shared" si="50"/>
        <v>0</v>
      </c>
      <c r="B87" s="11" t="str">
        <f t="shared" si="51"/>
        <v>Barium Studies6</v>
      </c>
      <c r="C87" s="402" t="str">
        <f t="shared" si="60"/>
        <v>Barium Studies</v>
      </c>
      <c r="D87" s="84">
        <v>6</v>
      </c>
      <c r="E87" s="21" t="s">
        <v>18</v>
      </c>
      <c r="F87" s="62">
        <f>F85-F86</f>
        <v>0</v>
      </c>
      <c r="G87" s="63">
        <f t="shared" ref="G87:Q87" si="64">G85-G86</f>
        <v>0</v>
      </c>
      <c r="H87" s="63">
        <f t="shared" si="64"/>
        <v>0</v>
      </c>
      <c r="I87" s="64">
        <f t="shared" si="64"/>
        <v>0</v>
      </c>
      <c r="J87" s="361">
        <f t="shared" si="64"/>
        <v>0</v>
      </c>
      <c r="K87" s="63">
        <f t="shared" si="64"/>
        <v>0</v>
      </c>
      <c r="L87" s="63">
        <f t="shared" si="64"/>
        <v>0</v>
      </c>
      <c r="M87" s="381">
        <f t="shared" si="64"/>
        <v>0</v>
      </c>
      <c r="N87" s="62">
        <f t="shared" si="64"/>
        <v>0</v>
      </c>
      <c r="O87" s="63">
        <f t="shared" si="64"/>
        <v>0</v>
      </c>
      <c r="P87" s="63">
        <f t="shared" si="64"/>
        <v>0</v>
      </c>
      <c r="Q87" s="64">
        <f t="shared" si="64"/>
        <v>0</v>
      </c>
      <c r="R87" s="203"/>
      <c r="S87" s="395">
        <f t="shared" ref="S87:U87" si="65">S85-S86</f>
        <v>0</v>
      </c>
      <c r="T87" s="351">
        <f t="shared" si="65"/>
        <v>0</v>
      </c>
      <c r="U87" s="396">
        <f t="shared" si="65"/>
        <v>0</v>
      </c>
    </row>
    <row r="88" spans="1:21" x14ac:dyDescent="0.2">
      <c r="A88" s="11">
        <f t="shared" si="50"/>
        <v>0</v>
      </c>
      <c r="B88" s="11" t="str">
        <f t="shared" si="51"/>
        <v xml:space="preserve">Barium Studies </v>
      </c>
      <c r="C88" s="402" t="str">
        <f t="shared" si="60"/>
        <v>Barium Studies</v>
      </c>
      <c r="D88" s="88" t="s">
        <v>100</v>
      </c>
      <c r="E88" s="34"/>
      <c r="F88" s="35"/>
      <c r="G88" s="36"/>
      <c r="H88" s="36"/>
      <c r="I88" s="37"/>
      <c r="J88" s="39"/>
      <c r="K88" s="39"/>
      <c r="L88" s="39"/>
      <c r="M88" s="39"/>
      <c r="N88" s="38"/>
      <c r="O88" s="39"/>
      <c r="P88" s="39"/>
      <c r="Q88" s="40"/>
      <c r="R88" s="201"/>
      <c r="S88" s="38"/>
      <c r="T88" s="39"/>
      <c r="U88" s="108"/>
    </row>
    <row r="89" spans="1:21" x14ac:dyDescent="0.2">
      <c r="A89" s="11">
        <f t="shared" si="50"/>
        <v>0</v>
      </c>
      <c r="B89" s="11" t="str">
        <f t="shared" si="51"/>
        <v xml:space="preserve">Barium Studies </v>
      </c>
      <c r="C89" s="402" t="str">
        <f t="shared" si="60"/>
        <v>Barium Studies</v>
      </c>
      <c r="D89" s="84" t="s">
        <v>100</v>
      </c>
      <c r="E89" s="21" t="s">
        <v>32</v>
      </c>
      <c r="F89" s="23"/>
      <c r="G89" s="24"/>
      <c r="H89" s="24"/>
      <c r="I89" s="25"/>
      <c r="J89" s="24"/>
      <c r="K89" s="24"/>
      <c r="L89" s="24"/>
      <c r="M89" s="24"/>
      <c r="N89" s="23"/>
      <c r="O89" s="24"/>
      <c r="P89" s="24"/>
      <c r="Q89" s="25"/>
      <c r="R89" s="201"/>
      <c r="S89" s="23"/>
      <c r="T89" s="24"/>
      <c r="U89" s="107"/>
    </row>
    <row r="90" spans="1:21" x14ac:dyDescent="0.2">
      <c r="A90" s="11">
        <f t="shared" si="50"/>
        <v>0</v>
      </c>
      <c r="B90" s="11" t="str">
        <f t="shared" si="51"/>
        <v>Barium Studies7</v>
      </c>
      <c r="C90" s="402" t="str">
        <f t="shared" si="60"/>
        <v>Barium Studies</v>
      </c>
      <c r="D90" s="154">
        <v>7</v>
      </c>
      <c r="E90" s="196" t="s">
        <v>49</v>
      </c>
      <c r="F90" s="27"/>
      <c r="G90" s="28"/>
      <c r="H90" s="28"/>
      <c r="I90" s="29"/>
      <c r="J90" s="365"/>
      <c r="K90" s="28"/>
      <c r="L90" s="28"/>
      <c r="M90" s="385"/>
      <c r="N90" s="27"/>
      <c r="O90" s="28"/>
      <c r="P90" s="28"/>
      <c r="Q90" s="29"/>
      <c r="R90" s="206"/>
      <c r="S90" s="156">
        <f>SUM(F90:I90)</f>
        <v>0</v>
      </c>
      <c r="T90" s="157">
        <f>SUM(J90:M90)</f>
        <v>0</v>
      </c>
      <c r="U90" s="160">
        <f>SUM(N90:Q90)</f>
        <v>0</v>
      </c>
    </row>
    <row r="91" spans="1:21" x14ac:dyDescent="0.2">
      <c r="A91" s="11">
        <f t="shared" si="50"/>
        <v>0</v>
      </c>
      <c r="B91" s="11" t="str">
        <f t="shared" si="51"/>
        <v>Barium Studies8</v>
      </c>
      <c r="C91" s="402" t="str">
        <f t="shared" si="60"/>
        <v>Barium Studies</v>
      </c>
      <c r="D91" s="154">
        <v>8</v>
      </c>
      <c r="E91" s="197" t="s">
        <v>56</v>
      </c>
      <c r="F91" s="31"/>
      <c r="G91" s="32"/>
      <c r="H91" s="32"/>
      <c r="I91" s="33"/>
      <c r="J91" s="366"/>
      <c r="K91" s="32"/>
      <c r="L91" s="32"/>
      <c r="M91" s="386"/>
      <c r="N91" s="31"/>
      <c r="O91" s="32"/>
      <c r="P91" s="32"/>
      <c r="Q91" s="33"/>
      <c r="R91" s="206"/>
      <c r="S91" s="162">
        <f t="shared" ref="S91:S92" si="66">SUM(F91:I91)</f>
        <v>0</v>
      </c>
      <c r="T91" s="163">
        <f t="shared" ref="T91:T92" si="67">SUM(J91:M91)</f>
        <v>0</v>
      </c>
      <c r="U91" s="165">
        <f t="shared" ref="U91:U92" si="68">SUM(N91:Q91)</f>
        <v>0</v>
      </c>
    </row>
    <row r="92" spans="1:21" x14ac:dyDescent="0.2">
      <c r="A92" s="11">
        <f t="shared" si="50"/>
        <v>0</v>
      </c>
      <c r="B92" s="11" t="str">
        <f t="shared" si="51"/>
        <v>Barium Studies9</v>
      </c>
      <c r="C92" s="402" t="str">
        <f t="shared" si="60"/>
        <v>Barium Studies</v>
      </c>
      <c r="D92" s="84">
        <v>9</v>
      </c>
      <c r="E92" s="21" t="s">
        <v>35</v>
      </c>
      <c r="F92" s="62">
        <f t="shared" ref="F92:Q92" si="69">SUM(F90:F91)</f>
        <v>0</v>
      </c>
      <c r="G92" s="63">
        <f t="shared" si="69"/>
        <v>0</v>
      </c>
      <c r="H92" s="63">
        <f t="shared" si="69"/>
        <v>0</v>
      </c>
      <c r="I92" s="64">
        <f t="shared" si="69"/>
        <v>0</v>
      </c>
      <c r="J92" s="361">
        <f t="shared" si="69"/>
        <v>0</v>
      </c>
      <c r="K92" s="63">
        <f t="shared" si="69"/>
        <v>0</v>
      </c>
      <c r="L92" s="63">
        <f t="shared" si="69"/>
        <v>0</v>
      </c>
      <c r="M92" s="381">
        <f t="shared" si="69"/>
        <v>0</v>
      </c>
      <c r="N92" s="62">
        <f t="shared" si="69"/>
        <v>0</v>
      </c>
      <c r="O92" s="63">
        <f t="shared" si="69"/>
        <v>0</v>
      </c>
      <c r="P92" s="63">
        <f t="shared" si="69"/>
        <v>0</v>
      </c>
      <c r="Q92" s="64">
        <f t="shared" si="69"/>
        <v>0</v>
      </c>
      <c r="R92" s="203"/>
      <c r="S92" s="62">
        <f t="shared" si="66"/>
        <v>0</v>
      </c>
      <c r="T92" s="63">
        <f t="shared" si="67"/>
        <v>0</v>
      </c>
      <c r="U92" s="103">
        <f t="shared" si="68"/>
        <v>0</v>
      </c>
    </row>
    <row r="93" spans="1:21" x14ac:dyDescent="0.2">
      <c r="A93" s="11">
        <f t="shared" si="50"/>
        <v>0</v>
      </c>
      <c r="B93" s="11" t="str">
        <f t="shared" si="51"/>
        <v xml:space="preserve">Barium Studies </v>
      </c>
      <c r="C93" s="402" t="str">
        <f t="shared" si="60"/>
        <v>Barium Studies</v>
      </c>
      <c r="D93" s="89" t="s">
        <v>100</v>
      </c>
      <c r="E93" s="43"/>
      <c r="F93" s="38"/>
      <c r="G93" s="39"/>
      <c r="H93" s="39"/>
      <c r="I93" s="40"/>
      <c r="J93" s="39"/>
      <c r="K93" s="39"/>
      <c r="L93" s="39"/>
      <c r="M93" s="39"/>
      <c r="N93" s="38"/>
      <c r="O93" s="39"/>
      <c r="P93" s="39"/>
      <c r="Q93" s="40"/>
      <c r="R93" s="206"/>
      <c r="S93" s="38"/>
      <c r="T93" s="39"/>
      <c r="U93" s="108"/>
    </row>
    <row r="94" spans="1:21" x14ac:dyDescent="0.2">
      <c r="A94" s="11">
        <f t="shared" si="50"/>
        <v>0</v>
      </c>
      <c r="B94" s="11" t="str">
        <f t="shared" si="51"/>
        <v xml:space="preserve">Barium Studies </v>
      </c>
      <c r="C94" s="402" t="str">
        <f t="shared" si="60"/>
        <v>Barium Studies</v>
      </c>
      <c r="D94" s="84" t="s">
        <v>100</v>
      </c>
      <c r="E94" s="21" t="s">
        <v>27</v>
      </c>
      <c r="F94" s="23"/>
      <c r="G94" s="24"/>
      <c r="H94" s="24"/>
      <c r="I94" s="25"/>
      <c r="J94" s="24"/>
      <c r="K94" s="24"/>
      <c r="L94" s="24"/>
      <c r="M94" s="24"/>
      <c r="N94" s="23"/>
      <c r="O94" s="24"/>
      <c r="P94" s="24"/>
      <c r="Q94" s="25"/>
      <c r="R94" s="206"/>
      <c r="S94" s="23"/>
      <c r="T94" s="24"/>
      <c r="U94" s="107"/>
    </row>
    <row r="95" spans="1:21" x14ac:dyDescent="0.2">
      <c r="A95" s="11">
        <f t="shared" si="50"/>
        <v>0</v>
      </c>
      <c r="B95" s="11" t="str">
        <f t="shared" si="51"/>
        <v>Barium Studies10</v>
      </c>
      <c r="C95" s="402" t="str">
        <f t="shared" si="60"/>
        <v>Barium Studies</v>
      </c>
      <c r="D95" s="154">
        <v>10</v>
      </c>
      <c r="E95" s="155" t="s">
        <v>133</v>
      </c>
      <c r="F95" s="156">
        <f>F87-F90</f>
        <v>0</v>
      </c>
      <c r="G95" s="157">
        <f t="shared" ref="G95:Q95" si="70">G87-G90</f>
        <v>0</v>
      </c>
      <c r="H95" s="157">
        <f t="shared" si="70"/>
        <v>0</v>
      </c>
      <c r="I95" s="158">
        <f t="shared" si="70"/>
        <v>0</v>
      </c>
      <c r="J95" s="352">
        <f t="shared" si="70"/>
        <v>0</v>
      </c>
      <c r="K95" s="157">
        <f t="shared" si="70"/>
        <v>0</v>
      </c>
      <c r="L95" s="157">
        <f t="shared" si="70"/>
        <v>0</v>
      </c>
      <c r="M95" s="380">
        <f t="shared" si="70"/>
        <v>0</v>
      </c>
      <c r="N95" s="156">
        <f t="shared" si="70"/>
        <v>0</v>
      </c>
      <c r="O95" s="157">
        <f t="shared" si="70"/>
        <v>0</v>
      </c>
      <c r="P95" s="157">
        <f t="shared" si="70"/>
        <v>0</v>
      </c>
      <c r="Q95" s="158">
        <f t="shared" si="70"/>
        <v>0</v>
      </c>
      <c r="R95" s="204"/>
      <c r="S95" s="353">
        <f t="shared" ref="S95:U95" si="71">S87-S90</f>
        <v>0</v>
      </c>
      <c r="T95" s="352">
        <f t="shared" si="71"/>
        <v>0</v>
      </c>
      <c r="U95" s="160">
        <f t="shared" si="71"/>
        <v>0</v>
      </c>
    </row>
    <row r="96" spans="1:21" x14ac:dyDescent="0.2">
      <c r="A96" s="11">
        <f t="shared" si="50"/>
        <v>0</v>
      </c>
      <c r="B96" s="11" t="str">
        <f t="shared" si="51"/>
        <v>Barium Studies11</v>
      </c>
      <c r="C96" s="402" t="str">
        <f t="shared" si="60"/>
        <v>Barium Studies</v>
      </c>
      <c r="D96" s="154">
        <v>11</v>
      </c>
      <c r="E96" s="155" t="s">
        <v>134</v>
      </c>
      <c r="F96" s="162">
        <f t="shared" ref="F96:U96" si="72">F87-F92</f>
        <v>0</v>
      </c>
      <c r="G96" s="163">
        <f t="shared" si="72"/>
        <v>0</v>
      </c>
      <c r="H96" s="163">
        <f t="shared" si="72"/>
        <v>0</v>
      </c>
      <c r="I96" s="164">
        <f t="shared" si="72"/>
        <v>0</v>
      </c>
      <c r="J96" s="362">
        <f t="shared" si="72"/>
        <v>0</v>
      </c>
      <c r="K96" s="163">
        <f t="shared" si="72"/>
        <v>0</v>
      </c>
      <c r="L96" s="163">
        <f t="shared" si="72"/>
        <v>0</v>
      </c>
      <c r="M96" s="382">
        <f t="shared" si="72"/>
        <v>0</v>
      </c>
      <c r="N96" s="162">
        <f t="shared" si="72"/>
        <v>0</v>
      </c>
      <c r="O96" s="163">
        <f t="shared" si="72"/>
        <v>0</v>
      </c>
      <c r="P96" s="163">
        <f t="shared" si="72"/>
        <v>0</v>
      </c>
      <c r="Q96" s="164">
        <f t="shared" si="72"/>
        <v>0</v>
      </c>
      <c r="R96" s="204">
        <f t="shared" si="72"/>
        <v>0</v>
      </c>
      <c r="S96" s="156">
        <f t="shared" si="72"/>
        <v>0</v>
      </c>
      <c r="T96" s="163">
        <f t="shared" si="72"/>
        <v>0</v>
      </c>
      <c r="U96" s="165">
        <f t="shared" si="72"/>
        <v>0</v>
      </c>
    </row>
    <row r="97" spans="1:21" x14ac:dyDescent="0.2">
      <c r="A97" s="11">
        <f t="shared" si="50"/>
        <v>0</v>
      </c>
      <c r="B97" s="11" t="str">
        <f t="shared" si="51"/>
        <v>Barium Studies12</v>
      </c>
      <c r="C97" s="402" t="str">
        <f t="shared" si="60"/>
        <v>Barium Studies</v>
      </c>
      <c r="D97" s="154">
        <v>12</v>
      </c>
      <c r="E97" s="161" t="s">
        <v>30</v>
      </c>
      <c r="F97" s="173">
        <f>F82+F96</f>
        <v>0</v>
      </c>
      <c r="G97" s="167">
        <f>F97+G96</f>
        <v>0</v>
      </c>
      <c r="H97" s="167">
        <f t="shared" ref="H97:Q97" si="73">G97+H96</f>
        <v>0</v>
      </c>
      <c r="I97" s="169">
        <f t="shared" si="73"/>
        <v>0</v>
      </c>
      <c r="J97" s="363">
        <f t="shared" si="73"/>
        <v>0</v>
      </c>
      <c r="K97" s="167">
        <f t="shared" si="73"/>
        <v>0</v>
      </c>
      <c r="L97" s="167">
        <f t="shared" si="73"/>
        <v>0</v>
      </c>
      <c r="M97" s="383">
        <f t="shared" si="73"/>
        <v>0</v>
      </c>
      <c r="N97" s="166">
        <f t="shared" si="73"/>
        <v>0</v>
      </c>
      <c r="O97" s="167">
        <f t="shared" si="73"/>
        <v>0</v>
      </c>
      <c r="P97" s="167">
        <f t="shared" si="73"/>
        <v>0</v>
      </c>
      <c r="Q97" s="169">
        <f t="shared" si="73"/>
        <v>0</v>
      </c>
      <c r="R97" s="204"/>
      <c r="S97" s="166">
        <f>I97</f>
        <v>0</v>
      </c>
      <c r="T97" s="167">
        <f>M97</f>
        <v>0</v>
      </c>
      <c r="U97" s="168">
        <f>Q97</f>
        <v>0</v>
      </c>
    </row>
    <row r="98" spans="1:21" x14ac:dyDescent="0.2">
      <c r="A98" s="11">
        <f t="shared" si="50"/>
        <v>0</v>
      </c>
      <c r="B98" s="11" t="str">
        <f t="shared" si="51"/>
        <v>Barium Studies13</v>
      </c>
      <c r="C98" s="402" t="str">
        <f t="shared" si="60"/>
        <v>Barium Studies</v>
      </c>
      <c r="D98" s="154">
        <v>13</v>
      </c>
      <c r="E98" s="155" t="s">
        <v>28</v>
      </c>
      <c r="F98" s="166" t="e">
        <f>F97/(F92/13)</f>
        <v>#DIV/0!</v>
      </c>
      <c r="G98" s="167" t="e">
        <f t="shared" ref="G98:Q98" si="74">G97/(G92/13)</f>
        <v>#DIV/0!</v>
      </c>
      <c r="H98" s="167" t="e">
        <f t="shared" si="74"/>
        <v>#DIV/0!</v>
      </c>
      <c r="I98" s="169" t="e">
        <f t="shared" si="74"/>
        <v>#DIV/0!</v>
      </c>
      <c r="J98" s="363" t="e">
        <f t="shared" si="74"/>
        <v>#DIV/0!</v>
      </c>
      <c r="K98" s="167" t="e">
        <f t="shared" si="74"/>
        <v>#DIV/0!</v>
      </c>
      <c r="L98" s="167" t="e">
        <f t="shared" si="74"/>
        <v>#DIV/0!</v>
      </c>
      <c r="M98" s="383" t="e">
        <f t="shared" si="74"/>
        <v>#DIV/0!</v>
      </c>
      <c r="N98" s="166" t="e">
        <f t="shared" si="74"/>
        <v>#DIV/0!</v>
      </c>
      <c r="O98" s="167" t="e">
        <f t="shared" si="74"/>
        <v>#DIV/0!</v>
      </c>
      <c r="P98" s="167" t="e">
        <f t="shared" si="74"/>
        <v>#DIV/0!</v>
      </c>
      <c r="Q98" s="169" t="e">
        <f t="shared" si="74"/>
        <v>#DIV/0!</v>
      </c>
      <c r="R98" s="204"/>
      <c r="S98" s="166" t="e">
        <f t="shared" ref="S98" si="75">I98</f>
        <v>#DIV/0!</v>
      </c>
      <c r="T98" s="167" t="e">
        <f t="shared" ref="T98" si="76">M98</f>
        <v>#DIV/0!</v>
      </c>
      <c r="U98" s="168" t="e">
        <f t="shared" ref="U98" si="77">Q98</f>
        <v>#DIV/0!</v>
      </c>
    </row>
    <row r="99" spans="1:21" x14ac:dyDescent="0.2">
      <c r="A99" s="11">
        <f t="shared" si="50"/>
        <v>0</v>
      </c>
      <c r="B99" s="11" t="str">
        <f t="shared" si="51"/>
        <v>Barium Studies14</v>
      </c>
      <c r="C99" s="402" t="str">
        <f t="shared" si="60"/>
        <v>Barium Studies</v>
      </c>
      <c r="D99" s="154">
        <v>14</v>
      </c>
      <c r="E99" s="161" t="s">
        <v>316</v>
      </c>
      <c r="F99" s="48"/>
      <c r="G99" s="46"/>
      <c r="H99" s="46"/>
      <c r="I99" s="47"/>
      <c r="J99" s="367"/>
      <c r="K99" s="46"/>
      <c r="L99" s="46"/>
      <c r="M99" s="387"/>
      <c r="N99" s="48"/>
      <c r="O99" s="46"/>
      <c r="P99" s="46"/>
      <c r="Q99" s="47"/>
      <c r="R99" s="206"/>
      <c r="S99" s="166">
        <f>I99</f>
        <v>0</v>
      </c>
      <c r="T99" s="167">
        <f>M99</f>
        <v>0</v>
      </c>
      <c r="U99" s="168">
        <f>Q99</f>
        <v>0</v>
      </c>
    </row>
    <row r="100" spans="1:21" ht="13.5" thickBot="1" x14ac:dyDescent="0.25">
      <c r="A100" s="11">
        <f t="shared" si="50"/>
        <v>0</v>
      </c>
      <c r="B100" s="11" t="str">
        <f t="shared" si="51"/>
        <v>Barium Studies15</v>
      </c>
      <c r="C100" s="402" t="str">
        <f t="shared" si="60"/>
        <v>Barium Studies</v>
      </c>
      <c r="D100" s="342">
        <v>15</v>
      </c>
      <c r="E100" s="155" t="s">
        <v>50</v>
      </c>
      <c r="F100" s="376"/>
      <c r="G100" s="350"/>
      <c r="H100" s="350"/>
      <c r="I100" s="377"/>
      <c r="J100" s="368"/>
      <c r="K100" s="350"/>
      <c r="L100" s="350"/>
      <c r="M100" s="388"/>
      <c r="N100" s="376"/>
      <c r="O100" s="350"/>
      <c r="P100" s="350"/>
      <c r="Q100" s="377"/>
      <c r="R100" s="206"/>
      <c r="S100" s="162"/>
      <c r="T100" s="163"/>
      <c r="U100" s="165"/>
    </row>
    <row r="101" spans="1:21" ht="18.75" thickBot="1" x14ac:dyDescent="0.3">
      <c r="A101" s="11">
        <f t="shared" si="50"/>
        <v>0</v>
      </c>
      <c r="B101" s="11" t="str">
        <f t="shared" si="51"/>
        <v>Non-Obstetric UltrasoundNon-Obstetric Ultrasound</v>
      </c>
      <c r="C101" s="401" t="str">
        <f>D101</f>
        <v>Non-Obstetric Ultrasound</v>
      </c>
      <c r="D101" s="68" t="s">
        <v>309</v>
      </c>
      <c r="E101" s="80"/>
      <c r="F101" s="375"/>
      <c r="G101" s="81"/>
      <c r="H101" s="81"/>
      <c r="I101" s="372"/>
      <c r="J101" s="81"/>
      <c r="K101" s="81"/>
      <c r="L101" s="81"/>
      <c r="M101" s="81"/>
      <c r="N101" s="391"/>
      <c r="O101" s="69"/>
      <c r="P101" s="69"/>
      <c r="Q101" s="392"/>
      <c r="R101" s="69"/>
      <c r="S101" s="391"/>
      <c r="T101" s="69"/>
      <c r="U101" s="82"/>
    </row>
    <row r="102" spans="1:21" x14ac:dyDescent="0.2">
      <c r="A102" s="11">
        <f t="shared" si="50"/>
        <v>0</v>
      </c>
      <c r="B102" s="11" t="str">
        <f t="shared" si="51"/>
        <v>Non-Obstetric Ultrasound1</v>
      </c>
      <c r="C102" s="402" t="str">
        <f>C101</f>
        <v>Non-Obstetric Ultrasound</v>
      </c>
      <c r="D102" s="84">
        <v>1</v>
      </c>
      <c r="E102" s="21" t="s">
        <v>314</v>
      </c>
      <c r="F102" s="198">
        <v>0</v>
      </c>
      <c r="G102" s="20"/>
      <c r="H102" s="20"/>
      <c r="I102" s="120"/>
      <c r="J102" s="13"/>
      <c r="K102" s="13"/>
      <c r="L102" s="13"/>
      <c r="M102" s="13"/>
      <c r="N102" s="128"/>
      <c r="O102" s="13"/>
      <c r="P102" s="13"/>
      <c r="Q102" s="129"/>
      <c r="R102" s="201"/>
      <c r="S102" s="119"/>
      <c r="T102" s="20"/>
      <c r="U102" s="121"/>
    </row>
    <row r="103" spans="1:21" x14ac:dyDescent="0.2">
      <c r="A103" s="11">
        <f t="shared" si="50"/>
        <v>0</v>
      </c>
      <c r="B103" s="11" t="str">
        <f t="shared" si="51"/>
        <v>Non-Obstetric Ultrasound2</v>
      </c>
      <c r="C103" s="402" t="str">
        <f t="shared" ref="C103:C122" si="78">C102</f>
        <v>Non-Obstetric Ultrasound</v>
      </c>
      <c r="D103" s="84">
        <v>2</v>
      </c>
      <c r="E103" s="21" t="s">
        <v>315</v>
      </c>
      <c r="F103" s="198">
        <v>0</v>
      </c>
      <c r="G103" s="20"/>
      <c r="H103" s="20"/>
      <c r="I103" s="120"/>
      <c r="J103" s="20"/>
      <c r="K103" s="20"/>
      <c r="L103" s="20"/>
      <c r="M103" s="20"/>
      <c r="N103" s="119"/>
      <c r="O103" s="20"/>
      <c r="P103" s="20"/>
      <c r="Q103" s="120"/>
      <c r="R103" s="201"/>
      <c r="S103" s="119"/>
      <c r="T103" s="20"/>
      <c r="U103" s="121"/>
    </row>
    <row r="104" spans="1:21" x14ac:dyDescent="0.2">
      <c r="A104" s="11">
        <f t="shared" si="50"/>
        <v>0</v>
      </c>
      <c r="B104" s="11" t="str">
        <f t="shared" si="51"/>
        <v>Non-Obstetric Ultrasound3</v>
      </c>
      <c r="C104" s="402" t="str">
        <f t="shared" si="78"/>
        <v>Non-Obstetric Ultrasound</v>
      </c>
      <c r="D104" s="84">
        <v>3</v>
      </c>
      <c r="E104" s="21" t="s">
        <v>118</v>
      </c>
      <c r="F104" s="198">
        <v>0</v>
      </c>
      <c r="G104" s="20"/>
      <c r="H104" s="20"/>
      <c r="I104" s="120"/>
      <c r="J104" s="20"/>
      <c r="K104" s="20"/>
      <c r="L104" s="20"/>
      <c r="M104" s="20"/>
      <c r="N104" s="119"/>
      <c r="O104" s="20"/>
      <c r="P104" s="20"/>
      <c r="Q104" s="120"/>
      <c r="R104" s="201"/>
      <c r="S104" s="119"/>
      <c r="T104" s="20"/>
      <c r="U104" s="121"/>
    </row>
    <row r="105" spans="1:21" x14ac:dyDescent="0.2">
      <c r="A105" s="11">
        <f t="shared" si="50"/>
        <v>0</v>
      </c>
      <c r="B105" s="11" t="str">
        <f t="shared" si="51"/>
        <v xml:space="preserve">Non-Obstetric Ultrasound </v>
      </c>
      <c r="C105" s="402" t="str">
        <f t="shared" si="78"/>
        <v>Non-Obstetric Ultrasound</v>
      </c>
      <c r="D105" s="88" t="s">
        <v>100</v>
      </c>
      <c r="E105" s="34"/>
      <c r="F105" s="119"/>
      <c r="G105" s="20"/>
      <c r="H105" s="20"/>
      <c r="I105" s="120"/>
      <c r="J105" s="52"/>
      <c r="K105" s="52"/>
      <c r="L105" s="52"/>
      <c r="M105" s="52"/>
      <c r="N105" s="130"/>
      <c r="O105" s="52"/>
      <c r="P105" s="52"/>
      <c r="Q105" s="131"/>
      <c r="R105" s="201"/>
      <c r="S105" s="119"/>
      <c r="T105" s="20"/>
      <c r="U105" s="121"/>
    </row>
    <row r="106" spans="1:21" x14ac:dyDescent="0.2">
      <c r="A106" s="11">
        <f t="shared" si="50"/>
        <v>0</v>
      </c>
      <c r="B106" s="11" t="str">
        <f t="shared" si="51"/>
        <v xml:space="preserve">Non-Obstetric Ultrasound </v>
      </c>
      <c r="C106" s="402" t="str">
        <f t="shared" si="78"/>
        <v>Non-Obstetric Ultrasound</v>
      </c>
      <c r="D106" s="84" t="s">
        <v>100</v>
      </c>
      <c r="E106" s="21" t="s">
        <v>36</v>
      </c>
      <c r="F106" s="23"/>
      <c r="G106" s="24"/>
      <c r="H106" s="24"/>
      <c r="I106" s="25"/>
      <c r="J106" s="24"/>
      <c r="K106" s="24"/>
      <c r="L106" s="24"/>
      <c r="M106" s="24"/>
      <c r="N106" s="23"/>
      <c r="O106" s="24"/>
      <c r="P106" s="24"/>
      <c r="Q106" s="25"/>
      <c r="R106" s="201"/>
      <c r="S106" s="23"/>
      <c r="T106" s="24"/>
      <c r="U106" s="107"/>
    </row>
    <row r="107" spans="1:21" x14ac:dyDescent="0.2">
      <c r="A107" s="11">
        <f t="shared" si="50"/>
        <v>0</v>
      </c>
      <c r="B107" s="11" t="str">
        <f t="shared" si="51"/>
        <v>Non-Obstetric Ultrasound4</v>
      </c>
      <c r="C107" s="402" t="str">
        <f t="shared" si="78"/>
        <v>Non-Obstetric Ultrasound</v>
      </c>
      <c r="D107" s="154">
        <v>4</v>
      </c>
      <c r="E107" s="196" t="s">
        <v>15</v>
      </c>
      <c r="F107" s="27"/>
      <c r="G107" s="28"/>
      <c r="H107" s="28"/>
      <c r="I107" s="29"/>
      <c r="J107" s="365"/>
      <c r="K107" s="28"/>
      <c r="L107" s="28"/>
      <c r="M107" s="385"/>
      <c r="N107" s="27"/>
      <c r="O107" s="28"/>
      <c r="P107" s="28"/>
      <c r="Q107" s="29"/>
      <c r="R107" s="201"/>
      <c r="S107" s="181">
        <f>SUM(F107:I107)</f>
        <v>0</v>
      </c>
      <c r="T107" s="182">
        <f>SUM(J107:M107)</f>
        <v>0</v>
      </c>
      <c r="U107" s="183">
        <f>SUM(N107:Q107)</f>
        <v>0</v>
      </c>
    </row>
    <row r="108" spans="1:21" x14ac:dyDescent="0.2">
      <c r="A108" s="11">
        <f t="shared" si="50"/>
        <v>0</v>
      </c>
      <c r="B108" s="11" t="str">
        <f t="shared" si="51"/>
        <v>Non-Obstetric Ultrasound5</v>
      </c>
      <c r="C108" s="402" t="str">
        <f t="shared" si="78"/>
        <v>Non-Obstetric Ultrasound</v>
      </c>
      <c r="D108" s="184">
        <v>5</v>
      </c>
      <c r="E108" s="197" t="s">
        <v>14</v>
      </c>
      <c r="F108" s="31"/>
      <c r="G108" s="32"/>
      <c r="H108" s="32"/>
      <c r="I108" s="33"/>
      <c r="J108" s="366"/>
      <c r="K108" s="32"/>
      <c r="L108" s="32"/>
      <c r="M108" s="386"/>
      <c r="N108" s="31"/>
      <c r="O108" s="32"/>
      <c r="P108" s="32"/>
      <c r="Q108" s="33"/>
      <c r="R108" s="201"/>
      <c r="S108" s="166">
        <f t="shared" ref="S108" si="79">SUM(F108:I108)</f>
        <v>0</v>
      </c>
      <c r="T108" s="167">
        <f t="shared" ref="T108" si="80">SUM(J108:M108)</f>
        <v>0</v>
      </c>
      <c r="U108" s="168">
        <f t="shared" ref="U108" si="81">SUM(N108:Q108)</f>
        <v>0</v>
      </c>
    </row>
    <row r="109" spans="1:21" x14ac:dyDescent="0.2">
      <c r="A109" s="11">
        <f t="shared" si="50"/>
        <v>0</v>
      </c>
      <c r="B109" s="11" t="str">
        <f t="shared" si="51"/>
        <v>Non-Obstetric Ultrasound6</v>
      </c>
      <c r="C109" s="402" t="str">
        <f t="shared" si="78"/>
        <v>Non-Obstetric Ultrasound</v>
      </c>
      <c r="D109" s="84">
        <v>6</v>
      </c>
      <c r="E109" s="21" t="s">
        <v>18</v>
      </c>
      <c r="F109" s="62">
        <f>F107-F108</f>
        <v>0</v>
      </c>
      <c r="G109" s="63">
        <f t="shared" ref="G109:Q109" si="82">G107-G108</f>
        <v>0</v>
      </c>
      <c r="H109" s="63">
        <f t="shared" si="82"/>
        <v>0</v>
      </c>
      <c r="I109" s="64">
        <f t="shared" si="82"/>
        <v>0</v>
      </c>
      <c r="J109" s="361">
        <f t="shared" si="82"/>
        <v>0</v>
      </c>
      <c r="K109" s="63">
        <f t="shared" si="82"/>
        <v>0</v>
      </c>
      <c r="L109" s="63">
        <f t="shared" si="82"/>
        <v>0</v>
      </c>
      <c r="M109" s="381">
        <f t="shared" si="82"/>
        <v>0</v>
      </c>
      <c r="N109" s="62">
        <f t="shared" si="82"/>
        <v>0</v>
      </c>
      <c r="O109" s="63">
        <f t="shared" si="82"/>
        <v>0</v>
      </c>
      <c r="P109" s="63">
        <f t="shared" si="82"/>
        <v>0</v>
      </c>
      <c r="Q109" s="64">
        <f t="shared" si="82"/>
        <v>0</v>
      </c>
      <c r="R109" s="203"/>
      <c r="S109" s="395">
        <f t="shared" ref="S109:U109" si="83">S107-S108</f>
        <v>0</v>
      </c>
      <c r="T109" s="351">
        <f t="shared" si="83"/>
        <v>0</v>
      </c>
      <c r="U109" s="396">
        <f t="shared" si="83"/>
        <v>0</v>
      </c>
    </row>
    <row r="110" spans="1:21" x14ac:dyDescent="0.2">
      <c r="A110" s="11">
        <f t="shared" si="50"/>
        <v>0</v>
      </c>
      <c r="B110" s="11" t="str">
        <f t="shared" si="51"/>
        <v xml:space="preserve">Non-Obstetric Ultrasound </v>
      </c>
      <c r="C110" s="402" t="str">
        <f t="shared" si="78"/>
        <v>Non-Obstetric Ultrasound</v>
      </c>
      <c r="D110" s="88" t="s">
        <v>100</v>
      </c>
      <c r="E110" s="34"/>
      <c r="F110" s="35"/>
      <c r="G110" s="36"/>
      <c r="H110" s="36"/>
      <c r="I110" s="37"/>
      <c r="J110" s="39"/>
      <c r="K110" s="39"/>
      <c r="L110" s="39"/>
      <c r="M110" s="39"/>
      <c r="N110" s="38"/>
      <c r="O110" s="39"/>
      <c r="P110" s="39"/>
      <c r="Q110" s="40"/>
      <c r="R110" s="201"/>
      <c r="S110" s="38"/>
      <c r="T110" s="39"/>
      <c r="U110" s="108"/>
    </row>
    <row r="111" spans="1:21" x14ac:dyDescent="0.2">
      <c r="A111" s="11">
        <f t="shared" si="50"/>
        <v>0</v>
      </c>
      <c r="B111" s="11" t="str">
        <f t="shared" si="51"/>
        <v xml:space="preserve">Non-Obstetric Ultrasound </v>
      </c>
      <c r="C111" s="402" t="str">
        <f t="shared" si="78"/>
        <v>Non-Obstetric Ultrasound</v>
      </c>
      <c r="D111" s="84" t="s">
        <v>100</v>
      </c>
      <c r="E111" s="21" t="s">
        <v>32</v>
      </c>
      <c r="F111" s="23"/>
      <c r="G111" s="24"/>
      <c r="H111" s="24"/>
      <c r="I111" s="25"/>
      <c r="J111" s="24"/>
      <c r="K111" s="24"/>
      <c r="L111" s="24"/>
      <c r="M111" s="24"/>
      <c r="N111" s="23"/>
      <c r="O111" s="24"/>
      <c r="P111" s="24"/>
      <c r="Q111" s="25"/>
      <c r="R111" s="201"/>
      <c r="S111" s="23"/>
      <c r="T111" s="24"/>
      <c r="U111" s="107"/>
    </row>
    <row r="112" spans="1:21" x14ac:dyDescent="0.2">
      <c r="A112" s="11">
        <f t="shared" si="50"/>
        <v>0</v>
      </c>
      <c r="B112" s="11" t="str">
        <f t="shared" si="51"/>
        <v>Non-Obstetric Ultrasound7</v>
      </c>
      <c r="C112" s="402" t="str">
        <f t="shared" si="78"/>
        <v>Non-Obstetric Ultrasound</v>
      </c>
      <c r="D112" s="154">
        <v>7</v>
      </c>
      <c r="E112" s="196" t="s">
        <v>49</v>
      </c>
      <c r="F112" s="27"/>
      <c r="G112" s="28"/>
      <c r="H112" s="28"/>
      <c r="I112" s="29"/>
      <c r="J112" s="365"/>
      <c r="K112" s="28"/>
      <c r="L112" s="28"/>
      <c r="M112" s="385"/>
      <c r="N112" s="27"/>
      <c r="O112" s="28"/>
      <c r="P112" s="28"/>
      <c r="Q112" s="29"/>
      <c r="R112" s="206"/>
      <c r="S112" s="156">
        <f>SUM(F112:I112)</f>
        <v>0</v>
      </c>
      <c r="T112" s="157">
        <f>SUM(J112:M112)</f>
        <v>0</v>
      </c>
      <c r="U112" s="160">
        <f>SUM(N112:Q112)</f>
        <v>0</v>
      </c>
    </row>
    <row r="113" spans="1:21" x14ac:dyDescent="0.2">
      <c r="A113" s="11">
        <f t="shared" si="50"/>
        <v>0</v>
      </c>
      <c r="B113" s="11" t="str">
        <f t="shared" si="51"/>
        <v>Non-Obstetric Ultrasound8</v>
      </c>
      <c r="C113" s="402" t="str">
        <f t="shared" si="78"/>
        <v>Non-Obstetric Ultrasound</v>
      </c>
      <c r="D113" s="154">
        <v>8</v>
      </c>
      <c r="E113" s="197" t="s">
        <v>56</v>
      </c>
      <c r="F113" s="31"/>
      <c r="G113" s="32"/>
      <c r="H113" s="32"/>
      <c r="I113" s="33"/>
      <c r="J113" s="366"/>
      <c r="K113" s="32"/>
      <c r="L113" s="32"/>
      <c r="M113" s="386"/>
      <c r="N113" s="31"/>
      <c r="O113" s="32"/>
      <c r="P113" s="32"/>
      <c r="Q113" s="33"/>
      <c r="R113" s="206"/>
      <c r="S113" s="162">
        <f t="shared" ref="S113:S114" si="84">SUM(F113:I113)</f>
        <v>0</v>
      </c>
      <c r="T113" s="163">
        <f t="shared" ref="T113:T114" si="85">SUM(J113:M113)</f>
        <v>0</v>
      </c>
      <c r="U113" s="165">
        <f t="shared" ref="U113:U114" si="86">SUM(N113:Q113)</f>
        <v>0</v>
      </c>
    </row>
    <row r="114" spans="1:21" x14ac:dyDescent="0.2">
      <c r="A114" s="11">
        <f t="shared" si="50"/>
        <v>0</v>
      </c>
      <c r="B114" s="11" t="str">
        <f t="shared" si="51"/>
        <v>Non-Obstetric Ultrasound9</v>
      </c>
      <c r="C114" s="402" t="str">
        <f t="shared" si="78"/>
        <v>Non-Obstetric Ultrasound</v>
      </c>
      <c r="D114" s="84">
        <v>9</v>
      </c>
      <c r="E114" s="21" t="s">
        <v>35</v>
      </c>
      <c r="F114" s="62">
        <f t="shared" ref="F114:Q114" si="87">SUM(F112:F113)</f>
        <v>0</v>
      </c>
      <c r="G114" s="63">
        <f t="shared" si="87"/>
        <v>0</v>
      </c>
      <c r="H114" s="63">
        <f t="shared" si="87"/>
        <v>0</v>
      </c>
      <c r="I114" s="64">
        <f t="shared" si="87"/>
        <v>0</v>
      </c>
      <c r="J114" s="361">
        <f t="shared" si="87"/>
        <v>0</v>
      </c>
      <c r="K114" s="63">
        <f t="shared" si="87"/>
        <v>0</v>
      </c>
      <c r="L114" s="63">
        <f t="shared" si="87"/>
        <v>0</v>
      </c>
      <c r="M114" s="381">
        <f t="shared" si="87"/>
        <v>0</v>
      </c>
      <c r="N114" s="62">
        <f t="shared" si="87"/>
        <v>0</v>
      </c>
      <c r="O114" s="63">
        <f t="shared" si="87"/>
        <v>0</v>
      </c>
      <c r="P114" s="63">
        <f t="shared" si="87"/>
        <v>0</v>
      </c>
      <c r="Q114" s="64">
        <f t="shared" si="87"/>
        <v>0</v>
      </c>
      <c r="R114" s="203"/>
      <c r="S114" s="62">
        <f t="shared" si="84"/>
        <v>0</v>
      </c>
      <c r="T114" s="63">
        <f t="shared" si="85"/>
        <v>0</v>
      </c>
      <c r="U114" s="103">
        <f t="shared" si="86"/>
        <v>0</v>
      </c>
    </row>
    <row r="115" spans="1:21" x14ac:dyDescent="0.2">
      <c r="A115" s="11">
        <f t="shared" si="50"/>
        <v>0</v>
      </c>
      <c r="B115" s="11" t="str">
        <f t="shared" si="51"/>
        <v xml:space="preserve">Non-Obstetric Ultrasound </v>
      </c>
      <c r="C115" s="402" t="str">
        <f t="shared" si="78"/>
        <v>Non-Obstetric Ultrasound</v>
      </c>
      <c r="D115" s="89" t="s">
        <v>100</v>
      </c>
      <c r="E115" s="43"/>
      <c r="F115" s="38"/>
      <c r="G115" s="39"/>
      <c r="H115" s="39"/>
      <c r="I115" s="40"/>
      <c r="J115" s="39"/>
      <c r="K115" s="39"/>
      <c r="L115" s="39"/>
      <c r="M115" s="39"/>
      <c r="N115" s="38"/>
      <c r="O115" s="39"/>
      <c r="P115" s="39"/>
      <c r="Q115" s="40"/>
      <c r="R115" s="206"/>
      <c r="S115" s="38"/>
      <c r="T115" s="39"/>
      <c r="U115" s="108"/>
    </row>
    <row r="116" spans="1:21" x14ac:dyDescent="0.2">
      <c r="A116" s="11">
        <f t="shared" si="50"/>
        <v>0</v>
      </c>
      <c r="B116" s="11" t="str">
        <f t="shared" si="51"/>
        <v xml:space="preserve">Non-Obstetric Ultrasound </v>
      </c>
      <c r="C116" s="402" t="str">
        <f t="shared" si="78"/>
        <v>Non-Obstetric Ultrasound</v>
      </c>
      <c r="D116" s="84" t="s">
        <v>100</v>
      </c>
      <c r="E116" s="21" t="s">
        <v>27</v>
      </c>
      <c r="F116" s="23"/>
      <c r="G116" s="24"/>
      <c r="H116" s="24"/>
      <c r="I116" s="25"/>
      <c r="J116" s="24"/>
      <c r="K116" s="24"/>
      <c r="L116" s="24"/>
      <c r="M116" s="24"/>
      <c r="N116" s="23"/>
      <c r="O116" s="24"/>
      <c r="P116" s="24"/>
      <c r="Q116" s="25"/>
      <c r="R116" s="206"/>
      <c r="S116" s="23"/>
      <c r="T116" s="24"/>
      <c r="U116" s="107"/>
    </row>
    <row r="117" spans="1:21" x14ac:dyDescent="0.2">
      <c r="A117" s="11">
        <f t="shared" si="50"/>
        <v>0</v>
      </c>
      <c r="B117" s="11" t="str">
        <f t="shared" si="51"/>
        <v>Non-Obstetric Ultrasound10</v>
      </c>
      <c r="C117" s="402" t="str">
        <f t="shared" si="78"/>
        <v>Non-Obstetric Ultrasound</v>
      </c>
      <c r="D117" s="154">
        <v>10</v>
      </c>
      <c r="E117" s="155" t="s">
        <v>133</v>
      </c>
      <c r="F117" s="156">
        <f>F109-F112</f>
        <v>0</v>
      </c>
      <c r="G117" s="157">
        <f t="shared" ref="G117:Q117" si="88">G109-G112</f>
        <v>0</v>
      </c>
      <c r="H117" s="157">
        <f t="shared" si="88"/>
        <v>0</v>
      </c>
      <c r="I117" s="158">
        <f t="shared" si="88"/>
        <v>0</v>
      </c>
      <c r="J117" s="352">
        <f t="shared" si="88"/>
        <v>0</v>
      </c>
      <c r="K117" s="157">
        <f t="shared" si="88"/>
        <v>0</v>
      </c>
      <c r="L117" s="157">
        <f t="shared" si="88"/>
        <v>0</v>
      </c>
      <c r="M117" s="380">
        <f t="shared" si="88"/>
        <v>0</v>
      </c>
      <c r="N117" s="156">
        <f t="shared" si="88"/>
        <v>0</v>
      </c>
      <c r="O117" s="157">
        <f t="shared" si="88"/>
        <v>0</v>
      </c>
      <c r="P117" s="157">
        <f t="shared" si="88"/>
        <v>0</v>
      </c>
      <c r="Q117" s="158">
        <f t="shared" si="88"/>
        <v>0</v>
      </c>
      <c r="R117" s="204"/>
      <c r="S117" s="353">
        <f t="shared" ref="S117:U117" si="89">S109-S112</f>
        <v>0</v>
      </c>
      <c r="T117" s="352">
        <f t="shared" si="89"/>
        <v>0</v>
      </c>
      <c r="U117" s="160">
        <f t="shared" si="89"/>
        <v>0</v>
      </c>
    </row>
    <row r="118" spans="1:21" x14ac:dyDescent="0.2">
      <c r="A118" s="11">
        <f t="shared" si="50"/>
        <v>0</v>
      </c>
      <c r="B118" s="11" t="str">
        <f t="shared" si="51"/>
        <v>Non-Obstetric Ultrasound11</v>
      </c>
      <c r="C118" s="402" t="str">
        <f t="shared" si="78"/>
        <v>Non-Obstetric Ultrasound</v>
      </c>
      <c r="D118" s="154">
        <v>11</v>
      </c>
      <c r="E118" s="155" t="s">
        <v>134</v>
      </c>
      <c r="F118" s="162">
        <f t="shared" ref="F118:U118" si="90">F109-F114</f>
        <v>0</v>
      </c>
      <c r="G118" s="163">
        <f t="shared" si="90"/>
        <v>0</v>
      </c>
      <c r="H118" s="163">
        <f t="shared" si="90"/>
        <v>0</v>
      </c>
      <c r="I118" s="164">
        <f t="shared" si="90"/>
        <v>0</v>
      </c>
      <c r="J118" s="362">
        <f t="shared" si="90"/>
        <v>0</v>
      </c>
      <c r="K118" s="163">
        <f t="shared" si="90"/>
        <v>0</v>
      </c>
      <c r="L118" s="163">
        <f t="shared" si="90"/>
        <v>0</v>
      </c>
      <c r="M118" s="382">
        <f t="shared" si="90"/>
        <v>0</v>
      </c>
      <c r="N118" s="162">
        <f t="shared" si="90"/>
        <v>0</v>
      </c>
      <c r="O118" s="163">
        <f t="shared" si="90"/>
        <v>0</v>
      </c>
      <c r="P118" s="163">
        <f t="shared" si="90"/>
        <v>0</v>
      </c>
      <c r="Q118" s="164">
        <f t="shared" si="90"/>
        <v>0</v>
      </c>
      <c r="R118" s="204">
        <f t="shared" si="90"/>
        <v>0</v>
      </c>
      <c r="S118" s="156">
        <f t="shared" si="90"/>
        <v>0</v>
      </c>
      <c r="T118" s="163">
        <f t="shared" si="90"/>
        <v>0</v>
      </c>
      <c r="U118" s="165">
        <f t="shared" si="90"/>
        <v>0</v>
      </c>
    </row>
    <row r="119" spans="1:21" x14ac:dyDescent="0.2">
      <c r="A119" s="11">
        <f t="shared" si="50"/>
        <v>0</v>
      </c>
      <c r="B119" s="11" t="str">
        <f t="shared" si="51"/>
        <v>Non-Obstetric Ultrasound12</v>
      </c>
      <c r="C119" s="402" t="str">
        <f t="shared" si="78"/>
        <v>Non-Obstetric Ultrasound</v>
      </c>
      <c r="D119" s="154">
        <v>12</v>
      </c>
      <c r="E119" s="161" t="s">
        <v>30</v>
      </c>
      <c r="F119" s="173">
        <f>F104+F118</f>
        <v>0</v>
      </c>
      <c r="G119" s="167">
        <f>F119+G118</f>
        <v>0</v>
      </c>
      <c r="H119" s="167">
        <f t="shared" ref="H119:Q119" si="91">G119+H118</f>
        <v>0</v>
      </c>
      <c r="I119" s="169">
        <f t="shared" si="91"/>
        <v>0</v>
      </c>
      <c r="J119" s="363">
        <f t="shared" si="91"/>
        <v>0</v>
      </c>
      <c r="K119" s="167">
        <f t="shared" si="91"/>
        <v>0</v>
      </c>
      <c r="L119" s="167">
        <f t="shared" si="91"/>
        <v>0</v>
      </c>
      <c r="M119" s="383">
        <f t="shared" si="91"/>
        <v>0</v>
      </c>
      <c r="N119" s="166">
        <f t="shared" si="91"/>
        <v>0</v>
      </c>
      <c r="O119" s="167">
        <f t="shared" si="91"/>
        <v>0</v>
      </c>
      <c r="P119" s="167">
        <f t="shared" si="91"/>
        <v>0</v>
      </c>
      <c r="Q119" s="169">
        <f t="shared" si="91"/>
        <v>0</v>
      </c>
      <c r="R119" s="204"/>
      <c r="S119" s="166">
        <f>I119</f>
        <v>0</v>
      </c>
      <c r="T119" s="167">
        <f>M119</f>
        <v>0</v>
      </c>
      <c r="U119" s="168">
        <f>Q119</f>
        <v>0</v>
      </c>
    </row>
    <row r="120" spans="1:21" x14ac:dyDescent="0.2">
      <c r="A120" s="11">
        <f t="shared" si="50"/>
        <v>0</v>
      </c>
      <c r="B120" s="11" t="str">
        <f t="shared" si="51"/>
        <v>Non-Obstetric Ultrasound13</v>
      </c>
      <c r="C120" s="402" t="str">
        <f t="shared" si="78"/>
        <v>Non-Obstetric Ultrasound</v>
      </c>
      <c r="D120" s="154">
        <v>13</v>
      </c>
      <c r="E120" s="155" t="s">
        <v>28</v>
      </c>
      <c r="F120" s="166" t="e">
        <f>F119/(F114/13)</f>
        <v>#DIV/0!</v>
      </c>
      <c r="G120" s="167" t="e">
        <f t="shared" ref="G120:Q120" si="92">G119/(G114/13)</f>
        <v>#DIV/0!</v>
      </c>
      <c r="H120" s="167" t="e">
        <f t="shared" si="92"/>
        <v>#DIV/0!</v>
      </c>
      <c r="I120" s="169" t="e">
        <f t="shared" si="92"/>
        <v>#DIV/0!</v>
      </c>
      <c r="J120" s="363" t="e">
        <f t="shared" si="92"/>
        <v>#DIV/0!</v>
      </c>
      <c r="K120" s="167" t="e">
        <f t="shared" si="92"/>
        <v>#DIV/0!</v>
      </c>
      <c r="L120" s="167" t="e">
        <f t="shared" si="92"/>
        <v>#DIV/0!</v>
      </c>
      <c r="M120" s="383" t="e">
        <f t="shared" si="92"/>
        <v>#DIV/0!</v>
      </c>
      <c r="N120" s="166" t="e">
        <f t="shared" si="92"/>
        <v>#DIV/0!</v>
      </c>
      <c r="O120" s="167" t="e">
        <f t="shared" si="92"/>
        <v>#DIV/0!</v>
      </c>
      <c r="P120" s="167" t="e">
        <f t="shared" si="92"/>
        <v>#DIV/0!</v>
      </c>
      <c r="Q120" s="169" t="e">
        <f t="shared" si="92"/>
        <v>#DIV/0!</v>
      </c>
      <c r="R120" s="204"/>
      <c r="S120" s="166" t="e">
        <f t="shared" ref="S120" si="93">I120</f>
        <v>#DIV/0!</v>
      </c>
      <c r="T120" s="167" t="e">
        <f t="shared" ref="T120" si="94">M120</f>
        <v>#DIV/0!</v>
      </c>
      <c r="U120" s="168" t="e">
        <f t="shared" ref="U120" si="95">Q120</f>
        <v>#DIV/0!</v>
      </c>
    </row>
    <row r="121" spans="1:21" x14ac:dyDescent="0.2">
      <c r="A121" s="11">
        <f t="shared" si="50"/>
        <v>0</v>
      </c>
      <c r="B121" s="11" t="str">
        <f t="shared" si="51"/>
        <v>Non-Obstetric Ultrasound14</v>
      </c>
      <c r="C121" s="402" t="str">
        <f t="shared" si="78"/>
        <v>Non-Obstetric Ultrasound</v>
      </c>
      <c r="D121" s="154">
        <v>14</v>
      </c>
      <c r="E121" s="161" t="s">
        <v>316</v>
      </c>
      <c r="F121" s="48"/>
      <c r="G121" s="46"/>
      <c r="H121" s="46"/>
      <c r="I121" s="47"/>
      <c r="J121" s="367"/>
      <c r="K121" s="46"/>
      <c r="L121" s="46"/>
      <c r="M121" s="387"/>
      <c r="N121" s="48"/>
      <c r="O121" s="46"/>
      <c r="P121" s="46"/>
      <c r="Q121" s="47"/>
      <c r="R121" s="206"/>
      <c r="S121" s="166">
        <f>I121</f>
        <v>0</v>
      </c>
      <c r="T121" s="167">
        <f>M121</f>
        <v>0</v>
      </c>
      <c r="U121" s="168">
        <f>Q121</f>
        <v>0</v>
      </c>
    </row>
    <row r="122" spans="1:21" ht="13.5" thickBot="1" x14ac:dyDescent="0.25">
      <c r="A122" s="11">
        <f t="shared" si="50"/>
        <v>0</v>
      </c>
      <c r="B122" s="11" t="str">
        <f t="shared" si="51"/>
        <v>Non-Obstetric Ultrasound15</v>
      </c>
      <c r="C122" s="403" t="str">
        <f t="shared" si="78"/>
        <v>Non-Obstetric Ultrasound</v>
      </c>
      <c r="D122" s="431">
        <v>15</v>
      </c>
      <c r="E122" s="457" t="s">
        <v>50</v>
      </c>
      <c r="F122" s="458"/>
      <c r="G122" s="459"/>
      <c r="H122" s="459"/>
      <c r="I122" s="460"/>
      <c r="J122" s="461"/>
      <c r="K122" s="459"/>
      <c r="L122" s="459"/>
      <c r="M122" s="462"/>
      <c r="N122" s="458"/>
      <c r="O122" s="459"/>
      <c r="P122" s="459"/>
      <c r="Q122" s="460"/>
      <c r="R122" s="463"/>
      <c r="S122" s="177"/>
      <c r="T122" s="178"/>
      <c r="U122" s="180"/>
    </row>
    <row r="123" spans="1:21" x14ac:dyDescent="0.2">
      <c r="A123" s="357"/>
      <c r="B123" s="143" t="str">
        <f>CONCATENATE('2. Performance Plan TTG'!D421,'2. Performance Plan TTG'!$F$8)</f>
        <v>Oral Surgery18</v>
      </c>
      <c r="C123" s="143"/>
      <c r="D123" s="114"/>
    </row>
    <row r="124" spans="1:21" x14ac:dyDescent="0.2">
      <c r="A124" s="357"/>
      <c r="B124" s="143" t="str">
        <f>CONCATENATE('2. Performance Plan TTG'!D445,'2. Performance Plan TTG'!$F$8)</f>
        <v>Orthodontics18</v>
      </c>
      <c r="C124" s="143"/>
      <c r="D124" s="114"/>
    </row>
    <row r="125" spans="1:21" x14ac:dyDescent="0.2">
      <c r="A125" s="357"/>
      <c r="B125" s="143" t="str">
        <f>CONCATENATE('2. Performance Plan TTG'!D469,'2. Performance Plan TTG'!$F$8)</f>
        <v>Pain Management18</v>
      </c>
      <c r="C125" s="143"/>
      <c r="D125" s="114"/>
    </row>
    <row r="126" spans="1:21" x14ac:dyDescent="0.2">
      <c r="A126" s="357"/>
      <c r="B126" s="143" t="str">
        <f>CONCATENATE('2. Performance Plan TTG'!D493,'2. Performance Plan TTG'!$F$8)</f>
        <v>Respiratory Medicine18</v>
      </c>
      <c r="C126" s="143"/>
      <c r="D126" s="114"/>
    </row>
    <row r="127" spans="1:21" x14ac:dyDescent="0.2">
      <c r="A127" s="357"/>
      <c r="B127" s="143" t="str">
        <f>CONCATENATE('2. Performance Plan TTG'!D517,'2. Performance Plan TTG'!$F$8)</f>
        <v>Restorative Dentistry18</v>
      </c>
      <c r="C127" s="143"/>
      <c r="D127" s="114"/>
    </row>
    <row r="128" spans="1:21" x14ac:dyDescent="0.2">
      <c r="A128" s="357"/>
      <c r="B128" s="143" t="str">
        <f>CONCATENATE('2. Performance Plan TTG'!D541,'2. Performance Plan TTG'!$F$8)</f>
        <v>Rheumatology18</v>
      </c>
      <c r="C128" s="143"/>
      <c r="D128" s="114"/>
    </row>
    <row r="129" spans="1:21" x14ac:dyDescent="0.2">
      <c r="A129" s="357"/>
      <c r="B129" s="143" t="str">
        <f>CONCATENATE('2. Performance Plan TTG'!D565,'2. Performance Plan TTG'!$F$8)</f>
        <v>Other Specialties18</v>
      </c>
      <c r="C129" s="143"/>
      <c r="D129" s="114"/>
    </row>
    <row r="130" spans="1:21" x14ac:dyDescent="0.2">
      <c r="A130" s="357"/>
      <c r="B130" s="358"/>
      <c r="C130" s="143"/>
      <c r="D130" s="114"/>
    </row>
    <row r="131" spans="1:21" x14ac:dyDescent="0.2">
      <c r="A131" s="357"/>
      <c r="B131" s="358"/>
      <c r="C131" s="143"/>
      <c r="D131" s="114"/>
    </row>
    <row r="132" spans="1:21" x14ac:dyDescent="0.2">
      <c r="A132" s="354"/>
      <c r="B132" s="355"/>
      <c r="C132" s="356"/>
    </row>
    <row r="133" spans="1:21" x14ac:dyDescent="0.2">
      <c r="A133" s="354"/>
      <c r="B133" s="355"/>
      <c r="C133" s="356"/>
    </row>
    <row r="134" spans="1:21" x14ac:dyDescent="0.2">
      <c r="A134" s="354"/>
      <c r="B134" s="355"/>
      <c r="C134" s="356"/>
    </row>
    <row r="135" spans="1:21" x14ac:dyDescent="0.2">
      <c r="A135" s="354"/>
      <c r="B135" s="354"/>
      <c r="C135" s="356"/>
    </row>
    <row r="136" spans="1:21" x14ac:dyDescent="0.2">
      <c r="A136" s="354"/>
      <c r="B136" s="354"/>
      <c r="C136" s="356"/>
    </row>
    <row r="137" spans="1:21" s="53" customFormat="1" x14ac:dyDescent="0.2">
      <c r="A137" s="354"/>
      <c r="B137" s="354"/>
      <c r="C137" s="356"/>
      <c r="E137" s="11"/>
      <c r="F137" s="12"/>
      <c r="G137" s="12"/>
      <c r="H137" s="12"/>
      <c r="I137" s="12"/>
      <c r="J137" s="12"/>
      <c r="K137" s="12"/>
      <c r="L137" s="12"/>
      <c r="M137" s="12"/>
      <c r="N137" s="12"/>
      <c r="O137" s="12"/>
      <c r="P137" s="12"/>
      <c r="Q137" s="12"/>
      <c r="R137" s="199"/>
      <c r="S137" s="12"/>
      <c r="T137" s="12"/>
      <c r="U137" s="12"/>
    </row>
    <row r="138" spans="1:21" s="53" customFormat="1" x14ac:dyDescent="0.2">
      <c r="A138" s="354"/>
      <c r="B138" s="354"/>
      <c r="C138" s="356"/>
      <c r="E138" s="11"/>
      <c r="F138" s="12"/>
      <c r="G138" s="12"/>
      <c r="H138" s="12"/>
      <c r="I138" s="12"/>
      <c r="J138" s="12"/>
      <c r="K138" s="12"/>
      <c r="L138" s="12"/>
      <c r="M138" s="12"/>
      <c r="N138" s="12"/>
      <c r="O138" s="12"/>
      <c r="P138" s="12"/>
      <c r="Q138" s="12"/>
      <c r="R138" s="199"/>
      <c r="S138" s="12"/>
      <c r="T138" s="12"/>
      <c r="U138" s="12"/>
    </row>
    <row r="139" spans="1:21" s="53" customFormat="1" x14ac:dyDescent="0.2">
      <c r="A139" s="354"/>
      <c r="B139" s="354"/>
      <c r="C139" s="356"/>
      <c r="E139" s="11"/>
      <c r="F139" s="12"/>
      <c r="G139" s="12"/>
      <c r="H139" s="12"/>
      <c r="I139" s="12"/>
      <c r="J139" s="12"/>
      <c r="K139" s="12"/>
      <c r="L139" s="12"/>
      <c r="M139" s="12"/>
      <c r="N139" s="12"/>
      <c r="O139" s="12"/>
      <c r="P139" s="12"/>
      <c r="Q139" s="12"/>
      <c r="R139" s="199"/>
      <c r="S139" s="12"/>
      <c r="T139" s="12"/>
      <c r="U139" s="12"/>
    </row>
    <row r="140" spans="1:21" s="53" customFormat="1" x14ac:dyDescent="0.2">
      <c r="A140" s="354"/>
      <c r="B140" s="354"/>
      <c r="C140" s="356"/>
      <c r="E140" s="11"/>
      <c r="F140" s="12"/>
      <c r="G140" s="12"/>
      <c r="H140" s="12"/>
      <c r="I140" s="12"/>
      <c r="J140" s="12"/>
      <c r="K140" s="12"/>
      <c r="L140" s="12"/>
      <c r="M140" s="12"/>
      <c r="N140" s="12"/>
      <c r="O140" s="12"/>
      <c r="P140" s="12"/>
      <c r="Q140" s="12"/>
      <c r="R140" s="199"/>
      <c r="S140" s="12"/>
      <c r="T140" s="12"/>
      <c r="U140" s="12"/>
    </row>
    <row r="141" spans="1:21" s="53" customFormat="1" x14ac:dyDescent="0.2">
      <c r="A141" s="354"/>
      <c r="B141" s="354"/>
      <c r="C141" s="356"/>
      <c r="E141" s="11"/>
      <c r="F141" s="12"/>
      <c r="G141" s="12"/>
      <c r="H141" s="12"/>
      <c r="I141" s="12"/>
      <c r="J141" s="12"/>
      <c r="K141" s="12"/>
      <c r="L141" s="12"/>
      <c r="M141" s="12"/>
      <c r="N141" s="12"/>
      <c r="O141" s="12"/>
      <c r="P141" s="12"/>
      <c r="Q141" s="12"/>
      <c r="R141" s="199"/>
      <c r="S141" s="12"/>
      <c r="T141" s="12"/>
      <c r="U141" s="12"/>
    </row>
    <row r="142" spans="1:21" s="53" customFormat="1" x14ac:dyDescent="0.2">
      <c r="A142" s="354"/>
      <c r="B142" s="354"/>
      <c r="C142" s="356"/>
      <c r="E142" s="11"/>
      <c r="F142" s="12"/>
      <c r="G142" s="12"/>
      <c r="H142" s="12"/>
      <c r="I142" s="12"/>
      <c r="J142" s="12"/>
      <c r="K142" s="12"/>
      <c r="L142" s="12"/>
      <c r="M142" s="12"/>
      <c r="N142" s="12"/>
      <c r="O142" s="12"/>
      <c r="P142" s="12"/>
      <c r="Q142" s="12"/>
      <c r="R142" s="199"/>
      <c r="S142" s="12"/>
      <c r="T142" s="12"/>
      <c r="U142" s="12"/>
    </row>
    <row r="143" spans="1:21" s="53" customFormat="1" x14ac:dyDescent="0.2">
      <c r="A143" s="354"/>
      <c r="B143" s="354"/>
      <c r="C143" s="356"/>
      <c r="E143" s="11"/>
      <c r="F143" s="12"/>
      <c r="G143" s="12"/>
      <c r="H143" s="12"/>
      <c r="I143" s="12"/>
      <c r="J143" s="12"/>
      <c r="K143" s="12"/>
      <c r="L143" s="12"/>
      <c r="M143" s="12"/>
      <c r="N143" s="12"/>
      <c r="O143" s="12"/>
      <c r="P143" s="12"/>
      <c r="Q143" s="12"/>
      <c r="R143" s="199"/>
      <c r="S143" s="12"/>
      <c r="T143" s="12"/>
      <c r="U143" s="12"/>
    </row>
    <row r="144" spans="1:21" s="53" customFormat="1" x14ac:dyDescent="0.2">
      <c r="A144" s="354"/>
      <c r="B144" s="354"/>
      <c r="C144" s="356"/>
      <c r="E144" s="11"/>
      <c r="F144" s="12"/>
      <c r="G144" s="12"/>
      <c r="H144" s="12"/>
      <c r="I144" s="12"/>
      <c r="J144" s="12"/>
      <c r="K144" s="12"/>
      <c r="L144" s="12"/>
      <c r="M144" s="12"/>
      <c r="N144" s="12"/>
      <c r="O144" s="12"/>
      <c r="P144" s="12"/>
      <c r="Q144" s="12"/>
      <c r="R144" s="199"/>
      <c r="S144" s="12"/>
      <c r="T144" s="12"/>
      <c r="U144" s="12"/>
    </row>
    <row r="145" spans="1:21" s="53" customFormat="1" x14ac:dyDescent="0.2">
      <c r="A145" s="354"/>
      <c r="B145" s="354"/>
      <c r="C145" s="356"/>
      <c r="E145" s="11"/>
      <c r="F145" s="12"/>
      <c r="G145" s="12"/>
      <c r="H145" s="12"/>
      <c r="I145" s="12"/>
      <c r="J145" s="12"/>
      <c r="K145" s="12"/>
      <c r="L145" s="12"/>
      <c r="M145" s="12"/>
      <c r="N145" s="12"/>
      <c r="O145" s="12"/>
      <c r="P145" s="12"/>
      <c r="Q145" s="12"/>
      <c r="R145" s="199"/>
      <c r="S145" s="12"/>
      <c r="T145" s="12"/>
      <c r="U145" s="12"/>
    </row>
    <row r="146" spans="1:21" s="53" customFormat="1" x14ac:dyDescent="0.2">
      <c r="A146" s="354"/>
      <c r="B146" s="354"/>
      <c r="C146" s="356"/>
      <c r="E146" s="11"/>
      <c r="F146" s="12"/>
      <c r="G146" s="12"/>
      <c r="H146" s="12"/>
      <c r="I146" s="12"/>
      <c r="J146" s="12"/>
      <c r="K146" s="12"/>
      <c r="L146" s="12"/>
      <c r="M146" s="12"/>
      <c r="N146" s="12"/>
      <c r="O146" s="12"/>
      <c r="P146" s="12"/>
      <c r="Q146" s="12"/>
      <c r="R146" s="199"/>
      <c r="S146" s="12"/>
      <c r="T146" s="12"/>
      <c r="U146" s="12"/>
    </row>
    <row r="147" spans="1:21" s="53" customFormat="1" x14ac:dyDescent="0.2">
      <c r="A147" s="354"/>
      <c r="B147" s="354"/>
      <c r="C147" s="356"/>
      <c r="E147" s="11"/>
      <c r="F147" s="12"/>
      <c r="G147" s="12"/>
      <c r="H147" s="12"/>
      <c r="I147" s="12"/>
      <c r="J147" s="12"/>
      <c r="K147" s="12"/>
      <c r="L147" s="12"/>
      <c r="M147" s="12"/>
      <c r="N147" s="12"/>
      <c r="O147" s="12"/>
      <c r="P147" s="12"/>
      <c r="Q147" s="12"/>
      <c r="R147" s="199"/>
      <c r="S147" s="12"/>
      <c r="T147" s="12"/>
      <c r="U147" s="12"/>
    </row>
    <row r="148" spans="1:21" s="53" customFormat="1" x14ac:dyDescent="0.2">
      <c r="A148" s="354"/>
      <c r="B148" s="354"/>
      <c r="C148" s="356"/>
      <c r="E148" s="11"/>
      <c r="F148" s="12"/>
      <c r="G148" s="12"/>
      <c r="H148" s="12"/>
      <c r="I148" s="12"/>
      <c r="J148" s="12"/>
      <c r="K148" s="12"/>
      <c r="L148" s="12"/>
      <c r="M148" s="12"/>
      <c r="N148" s="12"/>
      <c r="O148" s="12"/>
      <c r="P148" s="12"/>
      <c r="Q148" s="12"/>
      <c r="R148" s="199"/>
      <c r="S148" s="12"/>
      <c r="T148" s="12"/>
      <c r="U148" s="12"/>
    </row>
    <row r="149" spans="1:21" s="53" customFormat="1" x14ac:dyDescent="0.2">
      <c r="A149" s="354"/>
      <c r="B149" s="354"/>
      <c r="C149" s="356"/>
      <c r="E149" s="11"/>
      <c r="F149" s="12"/>
      <c r="G149" s="12"/>
      <c r="H149" s="12"/>
      <c r="I149" s="12"/>
      <c r="J149" s="12"/>
      <c r="K149" s="12"/>
      <c r="L149" s="12"/>
      <c r="M149" s="12"/>
      <c r="N149" s="12"/>
      <c r="O149" s="12"/>
      <c r="P149" s="12"/>
      <c r="Q149" s="12"/>
      <c r="R149" s="199"/>
      <c r="S149" s="12"/>
      <c r="T149" s="12"/>
      <c r="U149" s="12"/>
    </row>
    <row r="150" spans="1:21" s="53" customFormat="1" x14ac:dyDescent="0.2">
      <c r="A150" s="354"/>
      <c r="B150" s="354"/>
      <c r="C150" s="356"/>
      <c r="E150" s="11"/>
      <c r="F150" s="12"/>
      <c r="G150" s="12"/>
      <c r="H150" s="12"/>
      <c r="I150" s="12"/>
      <c r="J150" s="12"/>
      <c r="K150" s="12"/>
      <c r="L150" s="12"/>
      <c r="M150" s="12"/>
      <c r="N150" s="12"/>
      <c r="O150" s="12"/>
      <c r="P150" s="12"/>
      <c r="Q150" s="12"/>
      <c r="R150" s="199"/>
      <c r="S150" s="12"/>
      <c r="T150" s="12"/>
      <c r="U150" s="12"/>
    </row>
    <row r="151" spans="1:21" s="53" customFormat="1" x14ac:dyDescent="0.2">
      <c r="A151" s="354"/>
      <c r="B151" s="354"/>
      <c r="C151" s="356"/>
      <c r="E151" s="11"/>
      <c r="F151" s="12"/>
      <c r="G151" s="12"/>
      <c r="H151" s="12"/>
      <c r="I151" s="12"/>
      <c r="J151" s="12"/>
      <c r="K151" s="12"/>
      <c r="L151" s="12"/>
      <c r="M151" s="12"/>
      <c r="N151" s="12"/>
      <c r="O151" s="12"/>
      <c r="P151" s="12"/>
      <c r="Q151" s="12"/>
      <c r="R151" s="199"/>
      <c r="S151" s="12"/>
      <c r="T151" s="12"/>
      <c r="U151" s="12"/>
    </row>
    <row r="152" spans="1:21" s="53" customFormat="1" x14ac:dyDescent="0.2">
      <c r="A152" s="354"/>
      <c r="B152" s="354"/>
      <c r="C152" s="356"/>
      <c r="E152" s="11"/>
      <c r="F152" s="12"/>
      <c r="G152" s="12"/>
      <c r="H152" s="12"/>
      <c r="I152" s="12"/>
      <c r="J152" s="12"/>
      <c r="K152" s="12"/>
      <c r="L152" s="12"/>
      <c r="M152" s="12"/>
      <c r="N152" s="12"/>
      <c r="O152" s="12"/>
      <c r="P152" s="12"/>
      <c r="Q152" s="12"/>
      <c r="R152" s="199"/>
      <c r="S152" s="12"/>
      <c r="T152" s="12"/>
      <c r="U152" s="12"/>
    </row>
    <row r="153" spans="1:21" s="53" customFormat="1" x14ac:dyDescent="0.2">
      <c r="A153" s="11"/>
      <c r="B153" s="11"/>
      <c r="C153" s="142"/>
      <c r="E153" s="11"/>
      <c r="F153" s="12"/>
      <c r="G153" s="12"/>
      <c r="H153" s="12"/>
      <c r="I153" s="12"/>
      <c r="J153" s="12"/>
      <c r="K153" s="12"/>
      <c r="L153" s="12"/>
      <c r="M153" s="12"/>
      <c r="N153" s="12"/>
      <c r="O153" s="12"/>
      <c r="P153" s="12"/>
      <c r="Q153" s="12"/>
      <c r="R153" s="199"/>
      <c r="S153" s="12"/>
      <c r="T153" s="12"/>
      <c r="U153" s="12"/>
    </row>
    <row r="154" spans="1:21" s="53" customFormat="1" x14ac:dyDescent="0.2">
      <c r="A154" s="11"/>
      <c r="B154" s="11"/>
      <c r="C154" s="142"/>
      <c r="E154" s="11"/>
      <c r="F154" s="12"/>
      <c r="G154" s="12"/>
      <c r="H154" s="12"/>
      <c r="I154" s="12"/>
      <c r="J154" s="12"/>
      <c r="K154" s="12"/>
      <c r="L154" s="12"/>
      <c r="M154" s="12"/>
      <c r="N154" s="12"/>
      <c r="O154" s="12"/>
      <c r="P154" s="12"/>
      <c r="Q154" s="12"/>
      <c r="R154" s="199"/>
      <c r="S154" s="12"/>
      <c r="T154" s="12"/>
      <c r="U154" s="12"/>
    </row>
  </sheetData>
  <sheetProtection sheet="1" autoFilter="0"/>
  <autoFilter ref="C12:U129"/>
  <mergeCells count="7">
    <mergeCell ref="F1:N1"/>
    <mergeCell ref="F2:N2"/>
    <mergeCell ref="C5:D5"/>
    <mergeCell ref="C6:D6"/>
    <mergeCell ref="F10:I10"/>
    <mergeCell ref="J10:M10"/>
    <mergeCell ref="N10:Q10"/>
  </mergeCells>
  <dataValidations count="1">
    <dataValidation type="list" allowBlank="1" showInputMessage="1" showErrorMessage="1" sqref="D13 D35 D57 D79 D101">
      <formula1>OP_Specialties</formula1>
    </dataValidation>
  </dataValidations>
  <pageMargins left="0.70866141732283472" right="0.70866141732283472" top="0.74803149606299213" bottom="0.74803149606299213" header="0.31496062992125984" footer="0.31496062992125984"/>
  <pageSetup paperSize="9" scale="51" fitToHeight="23" orientation="landscape" r:id="rId1"/>
  <headerFooter>
    <oddFooter>&amp;L&amp;F &amp;A&amp;RPage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154"/>
  <sheetViews>
    <sheetView showGridLines="0" zoomScale="90" zoomScaleNormal="90" workbookViewId="0">
      <pane xSplit="5" ySplit="12" topLeftCell="F72" activePane="bottomRight" state="frozen"/>
      <selection activeCell="C8" sqref="C8"/>
      <selection pane="topRight" activeCell="C8" sqref="C8"/>
      <selection pane="bottomLeft" activeCell="C8" sqref="C8"/>
      <selection pane="bottomRight" activeCell="F87" sqref="F87"/>
    </sheetView>
  </sheetViews>
  <sheetFormatPr defaultColWidth="9.140625" defaultRowHeight="12.75" x14ac:dyDescent="0.2"/>
  <cols>
    <col min="1" max="1" width="9.140625" style="11" hidden="1" customWidth="1"/>
    <col min="2" max="2" width="16.28515625" style="11" hidden="1" customWidth="1"/>
    <col min="3" max="3" width="16.7109375" style="115" customWidth="1"/>
    <col min="4" max="4" width="11.28515625" style="53" customWidth="1"/>
    <col min="5" max="5" width="79.5703125" style="11" bestFit="1" customWidth="1"/>
    <col min="6" max="17" width="9.28515625" style="12" customWidth="1"/>
    <col min="18" max="18" width="1.7109375" style="199" customWidth="1"/>
    <col min="19" max="21" width="10.42578125" style="12" customWidth="1"/>
    <col min="22" max="16384" width="9.140625" style="11"/>
  </cols>
  <sheetData>
    <row r="1" spans="1:21" ht="12.75" customHeight="1" x14ac:dyDescent="0.2">
      <c r="C1" s="397" t="s">
        <v>7</v>
      </c>
      <c r="D1" s="11"/>
      <c r="E1" s="12"/>
      <c r="F1" s="625" t="s">
        <v>245</v>
      </c>
      <c r="G1" s="625"/>
      <c r="H1" s="625"/>
      <c r="I1" s="625"/>
      <c r="J1" s="625"/>
      <c r="K1" s="625"/>
      <c r="L1" s="625"/>
      <c r="M1" s="625"/>
      <c r="N1" s="625"/>
      <c r="O1" s="211"/>
      <c r="P1" s="211"/>
      <c r="U1" s="11"/>
    </row>
    <row r="2" spans="1:21" x14ac:dyDescent="0.2">
      <c r="D2" s="11"/>
      <c r="E2" s="12"/>
      <c r="F2" s="625" t="s">
        <v>287</v>
      </c>
      <c r="G2" s="625"/>
      <c r="H2" s="625"/>
      <c r="I2" s="625"/>
      <c r="J2" s="625"/>
      <c r="K2" s="625"/>
      <c r="L2" s="625"/>
      <c r="M2" s="625"/>
      <c r="N2" s="625"/>
      <c r="U2" s="11"/>
    </row>
    <row r="3" spans="1:21" x14ac:dyDescent="0.2">
      <c r="C3" s="397" t="s">
        <v>11</v>
      </c>
      <c r="D3" s="11"/>
      <c r="E3" s="12"/>
      <c r="U3" s="11"/>
    </row>
    <row r="4" spans="1:21" x14ac:dyDescent="0.2">
      <c r="E4" s="12"/>
    </row>
    <row r="5" spans="1:21" ht="15" customHeight="1" x14ac:dyDescent="0.2">
      <c r="C5" s="623" t="s">
        <v>26</v>
      </c>
      <c r="D5" s="624"/>
      <c r="E5" s="415">
        <f>HB_Name</f>
        <v>0</v>
      </c>
    </row>
    <row r="6" spans="1:21" ht="15" customHeight="1" x14ac:dyDescent="0.2">
      <c r="C6" s="623" t="s">
        <v>21</v>
      </c>
      <c r="D6" s="624"/>
      <c r="E6" s="415" t="str">
        <f>'Front Page'!B7</f>
        <v>Date</v>
      </c>
    </row>
    <row r="7" spans="1:21" ht="13.5" thickBot="1" x14ac:dyDescent="0.25"/>
    <row r="8" spans="1:21" ht="16.5" thickBot="1" x14ac:dyDescent="0.3">
      <c r="C8" s="447" t="s">
        <v>101</v>
      </c>
      <c r="D8" s="445"/>
      <c r="E8" s="446"/>
    </row>
    <row r="9" spans="1:21" ht="13.5" thickBot="1" x14ac:dyDescent="0.25">
      <c r="F9" s="136">
        <v>12</v>
      </c>
      <c r="G9" s="136">
        <v>15</v>
      </c>
      <c r="H9" s="136">
        <v>18</v>
      </c>
      <c r="I9" s="136">
        <v>21</v>
      </c>
      <c r="J9" s="136">
        <v>24</v>
      </c>
      <c r="K9" s="136">
        <v>27</v>
      </c>
      <c r="L9" s="136">
        <v>30</v>
      </c>
      <c r="M9" s="136">
        <v>33</v>
      </c>
      <c r="N9" s="136">
        <v>36</v>
      </c>
      <c r="O9" s="136">
        <v>39</v>
      </c>
      <c r="P9" s="136">
        <v>42</v>
      </c>
      <c r="Q9" s="136">
        <v>45</v>
      </c>
    </row>
    <row r="10" spans="1:21" s="14" customFormat="1" x14ac:dyDescent="0.2">
      <c r="C10" s="398"/>
      <c r="D10" s="90"/>
      <c r="E10" s="91"/>
      <c r="F10" s="626" t="s">
        <v>4</v>
      </c>
      <c r="G10" s="627"/>
      <c r="H10" s="627"/>
      <c r="I10" s="628"/>
      <c r="J10" s="629" t="s">
        <v>5</v>
      </c>
      <c r="K10" s="627"/>
      <c r="L10" s="627"/>
      <c r="M10" s="630"/>
      <c r="N10" s="626" t="s">
        <v>6</v>
      </c>
      <c r="O10" s="627"/>
      <c r="P10" s="627"/>
      <c r="Q10" s="628"/>
      <c r="R10" s="200"/>
      <c r="S10" s="96" t="s">
        <v>4</v>
      </c>
      <c r="T10" s="97" t="s">
        <v>5</v>
      </c>
      <c r="U10" s="98" t="s">
        <v>6</v>
      </c>
    </row>
    <row r="11" spans="1:21" s="14" customFormat="1" x14ac:dyDescent="0.2">
      <c r="C11" s="399"/>
      <c r="D11" s="15"/>
      <c r="E11" s="16"/>
      <c r="F11" s="17" t="s">
        <v>0</v>
      </c>
      <c r="G11" s="18" t="s">
        <v>1</v>
      </c>
      <c r="H11" s="18" t="s">
        <v>2</v>
      </c>
      <c r="I11" s="19" t="s">
        <v>3</v>
      </c>
      <c r="J11" s="359" t="s">
        <v>0</v>
      </c>
      <c r="K11" s="18" t="s">
        <v>1</v>
      </c>
      <c r="L11" s="18" t="s">
        <v>2</v>
      </c>
      <c r="M11" s="378" t="s">
        <v>3</v>
      </c>
      <c r="N11" s="17" t="s">
        <v>0</v>
      </c>
      <c r="O11" s="18" t="s">
        <v>1</v>
      </c>
      <c r="P11" s="18" t="s">
        <v>2</v>
      </c>
      <c r="Q11" s="19" t="s">
        <v>3</v>
      </c>
      <c r="R11" s="201"/>
      <c r="S11" s="17"/>
      <c r="T11" s="18"/>
      <c r="U11" s="99"/>
    </row>
    <row r="12" spans="1:21" s="145" customFormat="1" ht="26.25" thickBot="1" x14ac:dyDescent="0.25">
      <c r="A12" s="145" t="s">
        <v>119</v>
      </c>
      <c r="B12" s="145" t="s">
        <v>120</v>
      </c>
      <c r="C12" s="400" t="s">
        <v>23</v>
      </c>
      <c r="D12" s="146" t="s">
        <v>10</v>
      </c>
      <c r="E12" s="147"/>
      <c r="F12" s="148" t="s">
        <v>121</v>
      </c>
      <c r="G12" s="149" t="s">
        <v>122</v>
      </c>
      <c r="H12" s="149" t="s">
        <v>123</v>
      </c>
      <c r="I12" s="150" t="s">
        <v>124</v>
      </c>
      <c r="J12" s="360" t="s">
        <v>125</v>
      </c>
      <c r="K12" s="149" t="s">
        <v>126</v>
      </c>
      <c r="L12" s="149" t="s">
        <v>127</v>
      </c>
      <c r="M12" s="379" t="s">
        <v>128</v>
      </c>
      <c r="N12" s="148" t="s">
        <v>129</v>
      </c>
      <c r="O12" s="149" t="s">
        <v>130</v>
      </c>
      <c r="P12" s="149" t="s">
        <v>131</v>
      </c>
      <c r="Q12" s="150" t="s">
        <v>132</v>
      </c>
      <c r="R12" s="202"/>
      <c r="S12" s="148" t="s">
        <v>4</v>
      </c>
      <c r="T12" s="149" t="s">
        <v>5</v>
      </c>
      <c r="U12" s="152" t="s">
        <v>6</v>
      </c>
    </row>
    <row r="13" spans="1:21" ht="18.75" thickBot="1" x14ac:dyDescent="0.3">
      <c r="A13" s="11">
        <f>$E$5</f>
        <v>0</v>
      </c>
      <c r="B13" s="11" t="str">
        <f>CONCATENATE(C13,D13)</f>
        <v>All EndoscopyAll Endoscopy</v>
      </c>
      <c r="C13" s="401" t="str">
        <f>D13</f>
        <v>All Endoscopy</v>
      </c>
      <c r="D13" s="68" t="s">
        <v>305</v>
      </c>
      <c r="E13" s="80"/>
      <c r="F13" s="371"/>
      <c r="G13" s="81"/>
      <c r="H13" s="81"/>
      <c r="I13" s="372"/>
      <c r="J13" s="81"/>
      <c r="K13" s="81"/>
      <c r="L13" s="81"/>
      <c r="M13" s="81"/>
      <c r="N13" s="391"/>
      <c r="O13" s="69"/>
      <c r="P13" s="69"/>
      <c r="Q13" s="392"/>
      <c r="R13" s="69"/>
      <c r="S13" s="391"/>
      <c r="T13" s="69"/>
      <c r="U13" s="82"/>
    </row>
    <row r="14" spans="1:21" x14ac:dyDescent="0.2">
      <c r="A14" s="11">
        <f>$E$5</f>
        <v>0</v>
      </c>
      <c r="B14" s="11" t="str">
        <f>CONCATENATE(C14,D14)</f>
        <v>All Endoscopy1</v>
      </c>
      <c r="C14" s="402" t="str">
        <f>C13</f>
        <v>All Endoscopy</v>
      </c>
      <c r="D14" s="84">
        <v>1</v>
      </c>
      <c r="E14" s="21" t="s">
        <v>314</v>
      </c>
      <c r="F14" s="62">
        <f>SUM(F36,F58,F80,F102)</f>
        <v>0</v>
      </c>
      <c r="G14" s="20"/>
      <c r="H14" s="20"/>
      <c r="I14" s="120"/>
      <c r="J14" s="13"/>
      <c r="K14" s="13"/>
      <c r="L14" s="13"/>
      <c r="M14" s="13"/>
      <c r="N14" s="128"/>
      <c r="O14" s="13"/>
      <c r="P14" s="13"/>
      <c r="Q14" s="129"/>
      <c r="R14" s="201"/>
      <c r="S14" s="119"/>
      <c r="T14" s="20"/>
      <c r="U14" s="121"/>
    </row>
    <row r="15" spans="1:21" x14ac:dyDescent="0.2">
      <c r="A15" s="11">
        <f t="shared" ref="A15:A78" si="0">$E$5</f>
        <v>0</v>
      </c>
      <c r="B15" s="11" t="str">
        <f t="shared" ref="B15:B78" si="1">CONCATENATE(C15,D15)</f>
        <v>All Endoscopy2</v>
      </c>
      <c r="C15" s="402" t="str">
        <f t="shared" ref="C15:C34" si="2">C14</f>
        <v>All Endoscopy</v>
      </c>
      <c r="D15" s="84">
        <v>2</v>
      </c>
      <c r="E15" s="21" t="s">
        <v>315</v>
      </c>
      <c r="F15" s="62">
        <f>SUM(F37,F59,F81,F103)</f>
        <v>0</v>
      </c>
      <c r="G15" s="20"/>
      <c r="H15" s="20"/>
      <c r="I15" s="120"/>
      <c r="J15" s="20"/>
      <c r="K15" s="20"/>
      <c r="L15" s="20"/>
      <c r="M15" s="20"/>
      <c r="N15" s="119"/>
      <c r="O15" s="20"/>
      <c r="P15" s="20"/>
      <c r="Q15" s="120"/>
      <c r="R15" s="201"/>
      <c r="S15" s="119"/>
      <c r="T15" s="20"/>
      <c r="U15" s="121"/>
    </row>
    <row r="16" spans="1:21" x14ac:dyDescent="0.2">
      <c r="A16" s="11">
        <f t="shared" si="0"/>
        <v>0</v>
      </c>
      <c r="B16" s="11" t="str">
        <f t="shared" si="1"/>
        <v>All Endoscopy3</v>
      </c>
      <c r="C16" s="402" t="str">
        <f t="shared" si="2"/>
        <v>All Endoscopy</v>
      </c>
      <c r="D16" s="84">
        <v>3</v>
      </c>
      <c r="E16" s="21" t="s">
        <v>118</v>
      </c>
      <c r="F16" s="62">
        <f>SUM(F38,F60,F82,F104)</f>
        <v>0</v>
      </c>
      <c r="G16" s="20"/>
      <c r="H16" s="20"/>
      <c r="I16" s="120"/>
      <c r="J16" s="20"/>
      <c r="K16" s="20"/>
      <c r="L16" s="20"/>
      <c r="M16" s="20"/>
      <c r="N16" s="119"/>
      <c r="O16" s="20"/>
      <c r="P16" s="20"/>
      <c r="Q16" s="120"/>
      <c r="R16" s="201"/>
      <c r="S16" s="119"/>
      <c r="T16" s="20"/>
      <c r="U16" s="121"/>
    </row>
    <row r="17" spans="1:21" x14ac:dyDescent="0.2">
      <c r="A17" s="11">
        <f t="shared" si="0"/>
        <v>0</v>
      </c>
      <c r="B17" s="11" t="str">
        <f t="shared" si="1"/>
        <v xml:space="preserve">All Endoscopy </v>
      </c>
      <c r="C17" s="402" t="str">
        <f t="shared" si="2"/>
        <v>All Endoscopy</v>
      </c>
      <c r="D17" s="88" t="s">
        <v>100</v>
      </c>
      <c r="E17" s="34"/>
      <c r="F17" s="119"/>
      <c r="G17" s="20"/>
      <c r="H17" s="20"/>
      <c r="I17" s="120"/>
      <c r="J17" s="52"/>
      <c r="K17" s="52"/>
      <c r="L17" s="52"/>
      <c r="M17" s="52"/>
      <c r="N17" s="130"/>
      <c r="O17" s="52"/>
      <c r="P17" s="52"/>
      <c r="Q17" s="131"/>
      <c r="R17" s="201"/>
      <c r="S17" s="119"/>
      <c r="T17" s="20"/>
      <c r="U17" s="121"/>
    </row>
    <row r="18" spans="1:21" s="14" customFormat="1" x14ac:dyDescent="0.2">
      <c r="A18" s="11">
        <f t="shared" si="0"/>
        <v>0</v>
      </c>
      <c r="B18" s="11" t="str">
        <f t="shared" si="1"/>
        <v xml:space="preserve">All Endoscopy </v>
      </c>
      <c r="C18" s="402" t="str">
        <f t="shared" si="2"/>
        <v>All Endoscopy</v>
      </c>
      <c r="D18" s="84" t="s">
        <v>100</v>
      </c>
      <c r="E18" s="21" t="s">
        <v>36</v>
      </c>
      <c r="F18" s="23"/>
      <c r="G18" s="24"/>
      <c r="H18" s="24"/>
      <c r="I18" s="25"/>
      <c r="J18" s="24"/>
      <c r="K18" s="24"/>
      <c r="L18" s="24"/>
      <c r="M18" s="24"/>
      <c r="N18" s="23"/>
      <c r="O18" s="24"/>
      <c r="P18" s="24"/>
      <c r="Q18" s="25"/>
      <c r="R18" s="201"/>
      <c r="S18" s="23"/>
      <c r="T18" s="24"/>
      <c r="U18" s="107"/>
    </row>
    <row r="19" spans="1:21" x14ac:dyDescent="0.2">
      <c r="A19" s="11">
        <f t="shared" si="0"/>
        <v>0</v>
      </c>
      <c r="B19" s="11" t="str">
        <f t="shared" si="1"/>
        <v>All Endoscopy4</v>
      </c>
      <c r="C19" s="402" t="str">
        <f t="shared" si="2"/>
        <v>All Endoscopy</v>
      </c>
      <c r="D19" s="154">
        <v>4</v>
      </c>
      <c r="E19" s="196" t="s">
        <v>15</v>
      </c>
      <c r="F19" s="156">
        <f>SUM(F41,F63,F85,F107)</f>
        <v>0</v>
      </c>
      <c r="G19" s="157">
        <f t="shared" ref="G19:Q20" si="3">SUM(G41,G63,G85,G107)</f>
        <v>0</v>
      </c>
      <c r="H19" s="157">
        <f t="shared" si="3"/>
        <v>0</v>
      </c>
      <c r="I19" s="158">
        <f t="shared" si="3"/>
        <v>0</v>
      </c>
      <c r="J19" s="352">
        <f t="shared" si="3"/>
        <v>0</v>
      </c>
      <c r="K19" s="157">
        <f t="shared" si="3"/>
        <v>0</v>
      </c>
      <c r="L19" s="157">
        <f t="shared" si="3"/>
        <v>0</v>
      </c>
      <c r="M19" s="380">
        <f t="shared" si="3"/>
        <v>0</v>
      </c>
      <c r="N19" s="156">
        <f t="shared" si="3"/>
        <v>0</v>
      </c>
      <c r="O19" s="157">
        <f t="shared" si="3"/>
        <v>0</v>
      </c>
      <c r="P19" s="157">
        <f t="shared" si="3"/>
        <v>0</v>
      </c>
      <c r="Q19" s="158">
        <f t="shared" si="3"/>
        <v>0</v>
      </c>
      <c r="R19" s="203"/>
      <c r="S19" s="181">
        <f>SUM(F19:I19)</f>
        <v>0</v>
      </c>
      <c r="T19" s="182">
        <f>SUM(J19:M19)</f>
        <v>0</v>
      </c>
      <c r="U19" s="183">
        <f>SUM(N19:Q19)</f>
        <v>0</v>
      </c>
    </row>
    <row r="20" spans="1:21" x14ac:dyDescent="0.2">
      <c r="A20" s="11">
        <f t="shared" si="0"/>
        <v>0</v>
      </c>
      <c r="B20" s="11" t="str">
        <f t="shared" si="1"/>
        <v>All Endoscopy5</v>
      </c>
      <c r="C20" s="402" t="str">
        <f t="shared" si="2"/>
        <v>All Endoscopy</v>
      </c>
      <c r="D20" s="184">
        <v>5</v>
      </c>
      <c r="E20" s="197" t="s">
        <v>14</v>
      </c>
      <c r="F20" s="156">
        <f>SUM(F42,F64,F86,F108)</f>
        <v>0</v>
      </c>
      <c r="G20" s="157">
        <f t="shared" si="3"/>
        <v>0</v>
      </c>
      <c r="H20" s="157">
        <f t="shared" si="3"/>
        <v>0</v>
      </c>
      <c r="I20" s="158">
        <f t="shared" si="3"/>
        <v>0</v>
      </c>
      <c r="J20" s="352">
        <f t="shared" si="3"/>
        <v>0</v>
      </c>
      <c r="K20" s="157">
        <f t="shared" si="3"/>
        <v>0</v>
      </c>
      <c r="L20" s="157">
        <f t="shared" si="3"/>
        <v>0</v>
      </c>
      <c r="M20" s="380">
        <f t="shared" si="3"/>
        <v>0</v>
      </c>
      <c r="N20" s="156">
        <f t="shared" si="3"/>
        <v>0</v>
      </c>
      <c r="O20" s="157">
        <f t="shared" si="3"/>
        <v>0</v>
      </c>
      <c r="P20" s="157">
        <f t="shared" si="3"/>
        <v>0</v>
      </c>
      <c r="Q20" s="158">
        <f t="shared" si="3"/>
        <v>0</v>
      </c>
      <c r="R20" s="203"/>
      <c r="S20" s="166">
        <f t="shared" ref="S20" si="4">SUM(F20:I20)</f>
        <v>0</v>
      </c>
      <c r="T20" s="167">
        <f t="shared" ref="T20" si="5">SUM(J20:M20)</f>
        <v>0</v>
      </c>
      <c r="U20" s="168">
        <f t="shared" ref="U20" si="6">SUM(N20:Q20)</f>
        <v>0</v>
      </c>
    </row>
    <row r="21" spans="1:21" s="14" customFormat="1" x14ac:dyDescent="0.2">
      <c r="A21" s="11">
        <f t="shared" si="0"/>
        <v>0</v>
      </c>
      <c r="B21" s="11" t="str">
        <f t="shared" si="1"/>
        <v>All Endoscopy6</v>
      </c>
      <c r="C21" s="402" t="str">
        <f t="shared" si="2"/>
        <v>All Endoscopy</v>
      </c>
      <c r="D21" s="84">
        <v>6</v>
      </c>
      <c r="E21" s="21" t="s">
        <v>18</v>
      </c>
      <c r="F21" s="62">
        <f>F19-F20</f>
        <v>0</v>
      </c>
      <c r="G21" s="63">
        <f t="shared" ref="G21:U21" si="7">G19-G20</f>
        <v>0</v>
      </c>
      <c r="H21" s="63">
        <f t="shared" si="7"/>
        <v>0</v>
      </c>
      <c r="I21" s="64">
        <f t="shared" si="7"/>
        <v>0</v>
      </c>
      <c r="J21" s="361">
        <f t="shared" si="7"/>
        <v>0</v>
      </c>
      <c r="K21" s="63">
        <f t="shared" si="7"/>
        <v>0</v>
      </c>
      <c r="L21" s="63">
        <f t="shared" si="7"/>
        <v>0</v>
      </c>
      <c r="M21" s="381">
        <f t="shared" si="7"/>
        <v>0</v>
      </c>
      <c r="N21" s="62">
        <f t="shared" si="7"/>
        <v>0</v>
      </c>
      <c r="O21" s="63">
        <f t="shared" si="7"/>
        <v>0</v>
      </c>
      <c r="P21" s="63">
        <f t="shared" si="7"/>
        <v>0</v>
      </c>
      <c r="Q21" s="64">
        <f t="shared" si="7"/>
        <v>0</v>
      </c>
      <c r="R21" s="203"/>
      <c r="S21" s="395">
        <f t="shared" si="7"/>
        <v>0</v>
      </c>
      <c r="T21" s="351">
        <f t="shared" si="7"/>
        <v>0</v>
      </c>
      <c r="U21" s="396">
        <f t="shared" si="7"/>
        <v>0</v>
      </c>
    </row>
    <row r="22" spans="1:21" s="42" customFormat="1" x14ac:dyDescent="0.2">
      <c r="A22" s="11">
        <f t="shared" si="0"/>
        <v>0</v>
      </c>
      <c r="B22" s="11" t="str">
        <f t="shared" si="1"/>
        <v xml:space="preserve">All Endoscopy </v>
      </c>
      <c r="C22" s="402" t="str">
        <f t="shared" si="2"/>
        <v>All Endoscopy</v>
      </c>
      <c r="D22" s="88" t="s">
        <v>100</v>
      </c>
      <c r="E22" s="34"/>
      <c r="F22" s="74"/>
      <c r="G22" s="75"/>
      <c r="H22" s="75"/>
      <c r="I22" s="76"/>
      <c r="J22" s="56"/>
      <c r="K22" s="56"/>
      <c r="L22" s="56"/>
      <c r="M22" s="56"/>
      <c r="N22" s="77"/>
      <c r="O22" s="56"/>
      <c r="P22" s="56"/>
      <c r="Q22" s="78"/>
      <c r="R22" s="203"/>
      <c r="S22" s="77"/>
      <c r="T22" s="56"/>
      <c r="U22" s="104"/>
    </row>
    <row r="23" spans="1:21" s="14" customFormat="1" x14ac:dyDescent="0.2">
      <c r="A23" s="11">
        <f t="shared" si="0"/>
        <v>0</v>
      </c>
      <c r="B23" s="11" t="str">
        <f t="shared" si="1"/>
        <v xml:space="preserve">All Endoscopy </v>
      </c>
      <c r="C23" s="402" t="str">
        <f t="shared" si="2"/>
        <v>All Endoscopy</v>
      </c>
      <c r="D23" s="84" t="s">
        <v>100</v>
      </c>
      <c r="E23" s="21" t="s">
        <v>32</v>
      </c>
      <c r="F23" s="71"/>
      <c r="G23" s="72"/>
      <c r="H23" s="72"/>
      <c r="I23" s="73"/>
      <c r="J23" s="72"/>
      <c r="K23" s="72"/>
      <c r="L23" s="72"/>
      <c r="M23" s="72"/>
      <c r="N23" s="71"/>
      <c r="O23" s="72"/>
      <c r="P23" s="72"/>
      <c r="Q23" s="73"/>
      <c r="R23" s="203"/>
      <c r="S23" s="71"/>
      <c r="T23" s="72"/>
      <c r="U23" s="100"/>
    </row>
    <row r="24" spans="1:21" s="42" customFormat="1" x14ac:dyDescent="0.2">
      <c r="A24" s="11">
        <f t="shared" si="0"/>
        <v>0</v>
      </c>
      <c r="B24" s="11" t="str">
        <f t="shared" si="1"/>
        <v>All Endoscopy7</v>
      </c>
      <c r="C24" s="402" t="str">
        <f t="shared" si="2"/>
        <v>All Endoscopy</v>
      </c>
      <c r="D24" s="154">
        <v>7</v>
      </c>
      <c r="E24" s="196" t="s">
        <v>49</v>
      </c>
      <c r="F24" s="156">
        <f>SUM(F46,F68,F90,F112)</f>
        <v>0</v>
      </c>
      <c r="G24" s="157">
        <f t="shared" ref="G24:Q25" si="8">SUM(G46,G68,G90,G112)</f>
        <v>0</v>
      </c>
      <c r="H24" s="157">
        <f t="shared" si="8"/>
        <v>0</v>
      </c>
      <c r="I24" s="158">
        <f t="shared" si="8"/>
        <v>0</v>
      </c>
      <c r="J24" s="352">
        <f t="shared" si="8"/>
        <v>0</v>
      </c>
      <c r="K24" s="157">
        <f t="shared" si="8"/>
        <v>0</v>
      </c>
      <c r="L24" s="157">
        <f t="shared" si="8"/>
        <v>0</v>
      </c>
      <c r="M24" s="380">
        <f t="shared" si="8"/>
        <v>0</v>
      </c>
      <c r="N24" s="156">
        <f t="shared" si="8"/>
        <v>0</v>
      </c>
      <c r="O24" s="157">
        <f t="shared" si="8"/>
        <v>0</v>
      </c>
      <c r="P24" s="157">
        <f t="shared" si="8"/>
        <v>0</v>
      </c>
      <c r="Q24" s="158">
        <f t="shared" si="8"/>
        <v>0</v>
      </c>
      <c r="R24" s="204"/>
      <c r="S24" s="156">
        <f>SUM(F24:I24)</f>
        <v>0</v>
      </c>
      <c r="T24" s="157">
        <f>SUM(J24:M24)</f>
        <v>0</v>
      </c>
      <c r="U24" s="160">
        <f>SUM(N24:Q24)</f>
        <v>0</v>
      </c>
    </row>
    <row r="25" spans="1:21" s="42" customFormat="1" x14ac:dyDescent="0.2">
      <c r="A25" s="11">
        <f t="shared" si="0"/>
        <v>0</v>
      </c>
      <c r="B25" s="11" t="str">
        <f t="shared" si="1"/>
        <v>All Endoscopy8</v>
      </c>
      <c r="C25" s="402" t="str">
        <f t="shared" si="2"/>
        <v>All Endoscopy</v>
      </c>
      <c r="D25" s="154">
        <v>8</v>
      </c>
      <c r="E25" s="197" t="s">
        <v>56</v>
      </c>
      <c r="F25" s="156">
        <f>SUM(F47,F69,F91,F113)</f>
        <v>0</v>
      </c>
      <c r="G25" s="157">
        <f t="shared" si="8"/>
        <v>0</v>
      </c>
      <c r="H25" s="157">
        <f t="shared" si="8"/>
        <v>0</v>
      </c>
      <c r="I25" s="158">
        <f t="shared" si="8"/>
        <v>0</v>
      </c>
      <c r="J25" s="352">
        <f t="shared" si="8"/>
        <v>0</v>
      </c>
      <c r="K25" s="157">
        <f t="shared" si="8"/>
        <v>0</v>
      </c>
      <c r="L25" s="157">
        <f t="shared" si="8"/>
        <v>0</v>
      </c>
      <c r="M25" s="380">
        <f t="shared" si="8"/>
        <v>0</v>
      </c>
      <c r="N25" s="156">
        <f t="shared" si="8"/>
        <v>0</v>
      </c>
      <c r="O25" s="157">
        <f t="shared" si="8"/>
        <v>0</v>
      </c>
      <c r="P25" s="157">
        <f t="shared" si="8"/>
        <v>0</v>
      </c>
      <c r="Q25" s="158">
        <f t="shared" si="8"/>
        <v>0</v>
      </c>
      <c r="R25" s="204"/>
      <c r="S25" s="162">
        <f t="shared" ref="S25:S26" si="9">SUM(F25:I25)</f>
        <v>0</v>
      </c>
      <c r="T25" s="163">
        <f t="shared" ref="T25:T26" si="10">SUM(J25:M25)</f>
        <v>0</v>
      </c>
      <c r="U25" s="165">
        <f t="shared" ref="U25:U26" si="11">SUM(N25:Q25)</f>
        <v>0</v>
      </c>
    </row>
    <row r="26" spans="1:21" s="42" customFormat="1" x14ac:dyDescent="0.2">
      <c r="A26" s="11">
        <f t="shared" si="0"/>
        <v>0</v>
      </c>
      <c r="B26" s="11" t="str">
        <f t="shared" si="1"/>
        <v>All Endoscopy9</v>
      </c>
      <c r="C26" s="402" t="str">
        <f t="shared" si="2"/>
        <v>All Endoscopy</v>
      </c>
      <c r="D26" s="84">
        <v>9</v>
      </c>
      <c r="E26" s="21" t="s">
        <v>35</v>
      </c>
      <c r="F26" s="62">
        <f t="shared" ref="F26:Q26" si="12">SUM(F24:F25)</f>
        <v>0</v>
      </c>
      <c r="G26" s="63">
        <f t="shared" si="12"/>
        <v>0</v>
      </c>
      <c r="H26" s="63">
        <f t="shared" si="12"/>
        <v>0</v>
      </c>
      <c r="I26" s="64">
        <f t="shared" si="12"/>
        <v>0</v>
      </c>
      <c r="J26" s="361">
        <f t="shared" si="12"/>
        <v>0</v>
      </c>
      <c r="K26" s="63">
        <f t="shared" si="12"/>
        <v>0</v>
      </c>
      <c r="L26" s="63">
        <f t="shared" si="12"/>
        <v>0</v>
      </c>
      <c r="M26" s="381">
        <f t="shared" si="12"/>
        <v>0</v>
      </c>
      <c r="N26" s="62">
        <f t="shared" si="12"/>
        <v>0</v>
      </c>
      <c r="O26" s="63">
        <f t="shared" si="12"/>
        <v>0</v>
      </c>
      <c r="P26" s="63">
        <f t="shared" si="12"/>
        <v>0</v>
      </c>
      <c r="Q26" s="64">
        <f t="shared" si="12"/>
        <v>0</v>
      </c>
      <c r="R26" s="203"/>
      <c r="S26" s="62">
        <f t="shared" si="9"/>
        <v>0</v>
      </c>
      <c r="T26" s="63">
        <f t="shared" si="10"/>
        <v>0</v>
      </c>
      <c r="U26" s="103">
        <f t="shared" si="11"/>
        <v>0</v>
      </c>
    </row>
    <row r="27" spans="1:21" s="42" customFormat="1" x14ac:dyDescent="0.2">
      <c r="A27" s="11">
        <f t="shared" si="0"/>
        <v>0</v>
      </c>
      <c r="B27" s="11" t="str">
        <f t="shared" si="1"/>
        <v xml:space="preserve">All Endoscopy </v>
      </c>
      <c r="C27" s="402" t="str">
        <f t="shared" si="2"/>
        <v>All Endoscopy</v>
      </c>
      <c r="D27" s="89" t="s">
        <v>100</v>
      </c>
      <c r="E27" s="43"/>
      <c r="F27" s="77"/>
      <c r="G27" s="56"/>
      <c r="H27" s="56"/>
      <c r="I27" s="78"/>
      <c r="J27" s="56"/>
      <c r="K27" s="56"/>
      <c r="L27" s="56"/>
      <c r="M27" s="56"/>
      <c r="N27" s="77"/>
      <c r="O27" s="56"/>
      <c r="P27" s="56"/>
      <c r="Q27" s="78"/>
      <c r="R27" s="204"/>
      <c r="S27" s="77"/>
      <c r="T27" s="56"/>
      <c r="U27" s="104"/>
    </row>
    <row r="28" spans="1:21" s="14" customFormat="1" x14ac:dyDescent="0.2">
      <c r="A28" s="11">
        <f t="shared" si="0"/>
        <v>0</v>
      </c>
      <c r="B28" s="11" t="str">
        <f t="shared" si="1"/>
        <v xml:space="preserve">All Endoscopy </v>
      </c>
      <c r="C28" s="402" t="str">
        <f t="shared" si="2"/>
        <v>All Endoscopy</v>
      </c>
      <c r="D28" s="84" t="s">
        <v>100</v>
      </c>
      <c r="E28" s="21" t="s">
        <v>27</v>
      </c>
      <c r="F28" s="71"/>
      <c r="G28" s="72"/>
      <c r="H28" s="72"/>
      <c r="I28" s="73"/>
      <c r="J28" s="72"/>
      <c r="K28" s="72"/>
      <c r="L28" s="72"/>
      <c r="M28" s="72"/>
      <c r="N28" s="71"/>
      <c r="O28" s="72"/>
      <c r="P28" s="72"/>
      <c r="Q28" s="73"/>
      <c r="R28" s="204"/>
      <c r="S28" s="71"/>
      <c r="T28" s="72"/>
      <c r="U28" s="100"/>
    </row>
    <row r="29" spans="1:21" x14ac:dyDescent="0.2">
      <c r="A29" s="11">
        <f t="shared" si="0"/>
        <v>0</v>
      </c>
      <c r="B29" s="11" t="str">
        <f t="shared" si="1"/>
        <v>All Endoscopy10</v>
      </c>
      <c r="C29" s="402" t="str">
        <f t="shared" si="2"/>
        <v>All Endoscopy</v>
      </c>
      <c r="D29" s="154">
        <v>10</v>
      </c>
      <c r="E29" s="155" t="s">
        <v>133</v>
      </c>
      <c r="F29" s="156">
        <f>F21-F24</f>
        <v>0</v>
      </c>
      <c r="G29" s="157">
        <f t="shared" ref="G29:U29" si="13">G21-G24</f>
        <v>0</v>
      </c>
      <c r="H29" s="157">
        <f t="shared" si="13"/>
        <v>0</v>
      </c>
      <c r="I29" s="158">
        <f t="shared" si="13"/>
        <v>0</v>
      </c>
      <c r="J29" s="352">
        <f t="shared" si="13"/>
        <v>0</v>
      </c>
      <c r="K29" s="157">
        <f t="shared" si="13"/>
        <v>0</v>
      </c>
      <c r="L29" s="157">
        <f t="shared" si="13"/>
        <v>0</v>
      </c>
      <c r="M29" s="380">
        <f t="shared" si="13"/>
        <v>0</v>
      </c>
      <c r="N29" s="156">
        <f t="shared" si="13"/>
        <v>0</v>
      </c>
      <c r="O29" s="157">
        <f t="shared" si="13"/>
        <v>0</v>
      </c>
      <c r="P29" s="157">
        <f t="shared" si="13"/>
        <v>0</v>
      </c>
      <c r="Q29" s="158">
        <f t="shared" si="13"/>
        <v>0</v>
      </c>
      <c r="R29" s="204"/>
      <c r="S29" s="353">
        <f t="shared" si="13"/>
        <v>0</v>
      </c>
      <c r="T29" s="352">
        <f t="shared" si="13"/>
        <v>0</v>
      </c>
      <c r="U29" s="160">
        <f t="shared" si="13"/>
        <v>0</v>
      </c>
    </row>
    <row r="30" spans="1:21" x14ac:dyDescent="0.2">
      <c r="A30" s="11">
        <f t="shared" si="0"/>
        <v>0</v>
      </c>
      <c r="B30" s="11" t="str">
        <f t="shared" si="1"/>
        <v>All Endoscopy11</v>
      </c>
      <c r="C30" s="402" t="str">
        <f t="shared" si="2"/>
        <v>All Endoscopy</v>
      </c>
      <c r="D30" s="154">
        <v>11</v>
      </c>
      <c r="E30" s="155" t="s">
        <v>134</v>
      </c>
      <c r="F30" s="162">
        <f t="shared" ref="F30:U30" si="14">F21-F26</f>
        <v>0</v>
      </c>
      <c r="G30" s="163">
        <f t="shared" si="14"/>
        <v>0</v>
      </c>
      <c r="H30" s="163">
        <f t="shared" si="14"/>
        <v>0</v>
      </c>
      <c r="I30" s="164">
        <f t="shared" si="14"/>
        <v>0</v>
      </c>
      <c r="J30" s="362">
        <f t="shared" si="14"/>
        <v>0</v>
      </c>
      <c r="K30" s="163">
        <f t="shared" si="14"/>
        <v>0</v>
      </c>
      <c r="L30" s="163">
        <f t="shared" si="14"/>
        <v>0</v>
      </c>
      <c r="M30" s="382">
        <f t="shared" si="14"/>
        <v>0</v>
      </c>
      <c r="N30" s="162">
        <f t="shared" si="14"/>
        <v>0</v>
      </c>
      <c r="O30" s="163">
        <f t="shared" si="14"/>
        <v>0</v>
      </c>
      <c r="P30" s="163">
        <f t="shared" si="14"/>
        <v>0</v>
      </c>
      <c r="Q30" s="164">
        <f t="shared" si="14"/>
        <v>0</v>
      </c>
      <c r="R30" s="204">
        <f t="shared" si="14"/>
        <v>0</v>
      </c>
      <c r="S30" s="156">
        <f t="shared" si="14"/>
        <v>0</v>
      </c>
      <c r="T30" s="163">
        <f t="shared" si="14"/>
        <v>0</v>
      </c>
      <c r="U30" s="165">
        <f t="shared" si="14"/>
        <v>0</v>
      </c>
    </row>
    <row r="31" spans="1:21" x14ac:dyDescent="0.2">
      <c r="A31" s="11">
        <f t="shared" si="0"/>
        <v>0</v>
      </c>
      <c r="B31" s="11" t="str">
        <f t="shared" si="1"/>
        <v>All Endoscopy12</v>
      </c>
      <c r="C31" s="402" t="str">
        <f t="shared" si="2"/>
        <v>All Endoscopy</v>
      </c>
      <c r="D31" s="154">
        <v>12</v>
      </c>
      <c r="E31" s="161" t="s">
        <v>30</v>
      </c>
      <c r="F31" s="156">
        <f>SUM(F53,F75,F97,F119)</f>
        <v>0</v>
      </c>
      <c r="G31" s="157">
        <f t="shared" ref="G31:Q31" si="15">SUM(G53,G75,G97,G119)</f>
        <v>0</v>
      </c>
      <c r="H31" s="157">
        <f t="shared" si="15"/>
        <v>0</v>
      </c>
      <c r="I31" s="158">
        <f t="shared" si="15"/>
        <v>0</v>
      </c>
      <c r="J31" s="352">
        <f t="shared" si="15"/>
        <v>0</v>
      </c>
      <c r="K31" s="157">
        <f t="shared" si="15"/>
        <v>0</v>
      </c>
      <c r="L31" s="157">
        <f t="shared" si="15"/>
        <v>0</v>
      </c>
      <c r="M31" s="380">
        <f t="shared" si="15"/>
        <v>0</v>
      </c>
      <c r="N31" s="156">
        <f t="shared" si="15"/>
        <v>0</v>
      </c>
      <c r="O31" s="157">
        <f t="shared" si="15"/>
        <v>0</v>
      </c>
      <c r="P31" s="157">
        <f t="shared" si="15"/>
        <v>0</v>
      </c>
      <c r="Q31" s="158">
        <f t="shared" si="15"/>
        <v>0</v>
      </c>
      <c r="R31" s="204"/>
      <c r="S31" s="166">
        <f>I31</f>
        <v>0</v>
      </c>
      <c r="T31" s="167">
        <f>M31</f>
        <v>0</v>
      </c>
      <c r="U31" s="168">
        <f>Q31</f>
        <v>0</v>
      </c>
    </row>
    <row r="32" spans="1:21" x14ac:dyDescent="0.2">
      <c r="A32" s="11">
        <f t="shared" si="0"/>
        <v>0</v>
      </c>
      <c r="B32" s="11" t="str">
        <f t="shared" si="1"/>
        <v>All Endoscopy13</v>
      </c>
      <c r="C32" s="402" t="str">
        <f t="shared" si="2"/>
        <v>All Endoscopy</v>
      </c>
      <c r="D32" s="154">
        <v>13</v>
      </c>
      <c r="E32" s="155" t="s">
        <v>28</v>
      </c>
      <c r="F32" s="166" t="e">
        <f>F31/(F26/13)</f>
        <v>#DIV/0!</v>
      </c>
      <c r="G32" s="167" t="e">
        <f t="shared" ref="G32:Q32" si="16">G31/(G26/13)</f>
        <v>#DIV/0!</v>
      </c>
      <c r="H32" s="167" t="e">
        <f t="shared" si="16"/>
        <v>#DIV/0!</v>
      </c>
      <c r="I32" s="169" t="e">
        <f t="shared" si="16"/>
        <v>#DIV/0!</v>
      </c>
      <c r="J32" s="363" t="e">
        <f t="shared" si="16"/>
        <v>#DIV/0!</v>
      </c>
      <c r="K32" s="167" t="e">
        <f t="shared" si="16"/>
        <v>#DIV/0!</v>
      </c>
      <c r="L32" s="167" t="e">
        <f t="shared" si="16"/>
        <v>#DIV/0!</v>
      </c>
      <c r="M32" s="383" t="e">
        <f t="shared" si="16"/>
        <v>#DIV/0!</v>
      </c>
      <c r="N32" s="166" t="e">
        <f t="shared" si="16"/>
        <v>#DIV/0!</v>
      </c>
      <c r="O32" s="167" t="e">
        <f t="shared" si="16"/>
        <v>#DIV/0!</v>
      </c>
      <c r="P32" s="167" t="e">
        <f t="shared" si="16"/>
        <v>#DIV/0!</v>
      </c>
      <c r="Q32" s="169" t="e">
        <f t="shared" si="16"/>
        <v>#DIV/0!</v>
      </c>
      <c r="R32" s="204"/>
      <c r="S32" s="166" t="e">
        <f t="shared" ref="S32" si="17">I32</f>
        <v>#DIV/0!</v>
      </c>
      <c r="T32" s="167" t="e">
        <f t="shared" ref="T32" si="18">M32</f>
        <v>#DIV/0!</v>
      </c>
      <c r="U32" s="168" t="e">
        <f t="shared" ref="U32" si="19">Q32</f>
        <v>#DIV/0!</v>
      </c>
    </row>
    <row r="33" spans="1:21" x14ac:dyDescent="0.2">
      <c r="A33" s="11">
        <f t="shared" si="0"/>
        <v>0</v>
      </c>
      <c r="B33" s="11" t="str">
        <f t="shared" si="1"/>
        <v>All Endoscopy14</v>
      </c>
      <c r="C33" s="402" t="str">
        <f t="shared" si="2"/>
        <v>All Endoscopy</v>
      </c>
      <c r="D33" s="154">
        <v>14</v>
      </c>
      <c r="E33" s="161" t="s">
        <v>316</v>
      </c>
      <c r="F33" s="156">
        <f>SUM(F55,F77,F99,F121)</f>
        <v>0</v>
      </c>
      <c r="G33" s="157">
        <f t="shared" ref="G33:Q34" si="20">SUM(G55,G77,G99,G121)</f>
        <v>0</v>
      </c>
      <c r="H33" s="157">
        <f t="shared" si="20"/>
        <v>0</v>
      </c>
      <c r="I33" s="158">
        <f t="shared" si="20"/>
        <v>0</v>
      </c>
      <c r="J33" s="352">
        <f t="shared" si="20"/>
        <v>0</v>
      </c>
      <c r="K33" s="157">
        <f t="shared" si="20"/>
        <v>0</v>
      </c>
      <c r="L33" s="157">
        <f t="shared" si="20"/>
        <v>0</v>
      </c>
      <c r="M33" s="380">
        <f t="shared" si="20"/>
        <v>0</v>
      </c>
      <c r="N33" s="156">
        <f t="shared" si="20"/>
        <v>0</v>
      </c>
      <c r="O33" s="157">
        <f t="shared" si="20"/>
        <v>0</v>
      </c>
      <c r="P33" s="157">
        <f t="shared" si="20"/>
        <v>0</v>
      </c>
      <c r="Q33" s="158">
        <f t="shared" si="20"/>
        <v>0</v>
      </c>
      <c r="R33" s="204"/>
      <c r="S33" s="166">
        <f>I33</f>
        <v>0</v>
      </c>
      <c r="T33" s="167">
        <f>M33</f>
        <v>0</v>
      </c>
      <c r="U33" s="168">
        <f>Q33</f>
        <v>0</v>
      </c>
    </row>
    <row r="34" spans="1:21" ht="13.5" thickBot="1" x14ac:dyDescent="0.25">
      <c r="A34" s="11">
        <f t="shared" si="0"/>
        <v>0</v>
      </c>
      <c r="B34" s="11" t="str">
        <f t="shared" si="1"/>
        <v>All Endoscopy15</v>
      </c>
      <c r="C34" s="402" t="str">
        <f t="shared" si="2"/>
        <v>All Endoscopy</v>
      </c>
      <c r="D34" s="342">
        <v>15</v>
      </c>
      <c r="E34" s="155" t="s">
        <v>50</v>
      </c>
      <c r="F34" s="156">
        <f>SUM(F56,F78,F100,F122)</f>
        <v>0</v>
      </c>
      <c r="G34" s="157">
        <f t="shared" si="20"/>
        <v>0</v>
      </c>
      <c r="H34" s="157">
        <f t="shared" si="20"/>
        <v>0</v>
      </c>
      <c r="I34" s="158">
        <f t="shared" si="20"/>
        <v>0</v>
      </c>
      <c r="J34" s="352">
        <f t="shared" si="20"/>
        <v>0</v>
      </c>
      <c r="K34" s="157">
        <f t="shared" si="20"/>
        <v>0</v>
      </c>
      <c r="L34" s="157">
        <f t="shared" si="20"/>
        <v>0</v>
      </c>
      <c r="M34" s="380">
        <f t="shared" si="20"/>
        <v>0</v>
      </c>
      <c r="N34" s="156">
        <f t="shared" si="20"/>
        <v>0</v>
      </c>
      <c r="O34" s="157">
        <f t="shared" si="20"/>
        <v>0</v>
      </c>
      <c r="P34" s="157">
        <f t="shared" si="20"/>
        <v>0</v>
      </c>
      <c r="Q34" s="158">
        <f t="shared" si="20"/>
        <v>0</v>
      </c>
      <c r="R34" s="204"/>
      <c r="S34" s="166">
        <f>I34</f>
        <v>0</v>
      </c>
      <c r="T34" s="167">
        <f>M34</f>
        <v>0</v>
      </c>
      <c r="U34" s="168">
        <f>Q34</f>
        <v>0</v>
      </c>
    </row>
    <row r="35" spans="1:21" ht="18.75" thickBot="1" x14ac:dyDescent="0.3">
      <c r="A35" s="11">
        <f t="shared" si="0"/>
        <v>0</v>
      </c>
      <c r="B35" s="11" t="str">
        <f t="shared" si="1"/>
        <v>Upper EndoscopyUpper Endoscopy</v>
      </c>
      <c r="C35" s="401" t="str">
        <f>D35</f>
        <v>Upper Endoscopy</v>
      </c>
      <c r="D35" s="68" t="s">
        <v>310</v>
      </c>
      <c r="E35" s="80"/>
      <c r="F35" s="375"/>
      <c r="G35" s="81"/>
      <c r="H35" s="81"/>
      <c r="I35" s="372"/>
      <c r="J35" s="81"/>
      <c r="K35" s="81"/>
      <c r="L35" s="81"/>
      <c r="M35" s="81"/>
      <c r="N35" s="391"/>
      <c r="O35" s="69"/>
      <c r="P35" s="69"/>
      <c r="Q35" s="392"/>
      <c r="R35" s="69"/>
      <c r="S35" s="391"/>
      <c r="T35" s="69"/>
      <c r="U35" s="82"/>
    </row>
    <row r="36" spans="1:21" x14ac:dyDescent="0.2">
      <c r="A36" s="11">
        <f t="shared" si="0"/>
        <v>0</v>
      </c>
      <c r="B36" s="11" t="str">
        <f t="shared" si="1"/>
        <v>Upper Endoscopy1</v>
      </c>
      <c r="C36" s="402" t="str">
        <f>C35</f>
        <v>Upper Endoscopy</v>
      </c>
      <c r="D36" s="84">
        <v>1</v>
      </c>
      <c r="E36" s="21" t="s">
        <v>314</v>
      </c>
      <c r="F36" s="198">
        <v>0</v>
      </c>
      <c r="G36" s="20"/>
      <c r="H36" s="20"/>
      <c r="I36" s="120"/>
      <c r="J36" s="13"/>
      <c r="K36" s="13"/>
      <c r="L36" s="13"/>
      <c r="M36" s="13"/>
      <c r="N36" s="128"/>
      <c r="O36" s="13"/>
      <c r="P36" s="13"/>
      <c r="Q36" s="129"/>
      <c r="R36" s="201"/>
      <c r="S36" s="119"/>
      <c r="T36" s="20"/>
      <c r="U36" s="121"/>
    </row>
    <row r="37" spans="1:21" x14ac:dyDescent="0.2">
      <c r="A37" s="11">
        <f t="shared" si="0"/>
        <v>0</v>
      </c>
      <c r="B37" s="11" t="str">
        <f t="shared" si="1"/>
        <v>Upper Endoscopy2</v>
      </c>
      <c r="C37" s="402" t="str">
        <f t="shared" ref="C37:C56" si="21">C36</f>
        <v>Upper Endoscopy</v>
      </c>
      <c r="D37" s="84">
        <v>2</v>
      </c>
      <c r="E37" s="21" t="s">
        <v>315</v>
      </c>
      <c r="F37" s="198">
        <v>0</v>
      </c>
      <c r="G37" s="20"/>
      <c r="H37" s="20"/>
      <c r="I37" s="120"/>
      <c r="J37" s="20"/>
      <c r="K37" s="20"/>
      <c r="L37" s="20"/>
      <c r="M37" s="20"/>
      <c r="N37" s="119"/>
      <c r="O37" s="20"/>
      <c r="P37" s="20"/>
      <c r="Q37" s="120"/>
      <c r="R37" s="201"/>
      <c r="S37" s="119"/>
      <c r="T37" s="20"/>
      <c r="U37" s="121"/>
    </row>
    <row r="38" spans="1:21" x14ac:dyDescent="0.2">
      <c r="A38" s="11">
        <f t="shared" si="0"/>
        <v>0</v>
      </c>
      <c r="B38" s="11" t="str">
        <f t="shared" si="1"/>
        <v>Upper Endoscopy3</v>
      </c>
      <c r="C38" s="402" t="str">
        <f t="shared" si="21"/>
        <v>Upper Endoscopy</v>
      </c>
      <c r="D38" s="84">
        <v>3</v>
      </c>
      <c r="E38" s="21" t="s">
        <v>118</v>
      </c>
      <c r="F38" s="198">
        <v>0</v>
      </c>
      <c r="G38" s="20"/>
      <c r="H38" s="20"/>
      <c r="I38" s="120"/>
      <c r="J38" s="20"/>
      <c r="K38" s="20"/>
      <c r="L38" s="20"/>
      <c r="M38" s="20"/>
      <c r="N38" s="119"/>
      <c r="O38" s="20"/>
      <c r="P38" s="20"/>
      <c r="Q38" s="120"/>
      <c r="R38" s="201"/>
      <c r="S38" s="119"/>
      <c r="T38" s="20"/>
      <c r="U38" s="121"/>
    </row>
    <row r="39" spans="1:21" x14ac:dyDescent="0.2">
      <c r="A39" s="11">
        <f t="shared" si="0"/>
        <v>0</v>
      </c>
      <c r="B39" s="11" t="str">
        <f t="shared" si="1"/>
        <v xml:space="preserve">Upper Endoscopy </v>
      </c>
      <c r="C39" s="402" t="str">
        <f t="shared" si="21"/>
        <v>Upper Endoscopy</v>
      </c>
      <c r="D39" s="88" t="s">
        <v>100</v>
      </c>
      <c r="E39" s="34"/>
      <c r="F39" s="119"/>
      <c r="G39" s="20"/>
      <c r="H39" s="20"/>
      <c r="I39" s="120"/>
      <c r="J39" s="52"/>
      <c r="K39" s="52"/>
      <c r="L39" s="52"/>
      <c r="M39" s="52"/>
      <c r="N39" s="130"/>
      <c r="O39" s="52"/>
      <c r="P39" s="52"/>
      <c r="Q39" s="131"/>
      <c r="R39" s="201"/>
      <c r="S39" s="119"/>
      <c r="T39" s="20"/>
      <c r="U39" s="121"/>
    </row>
    <row r="40" spans="1:21" x14ac:dyDescent="0.2">
      <c r="A40" s="11">
        <f t="shared" si="0"/>
        <v>0</v>
      </c>
      <c r="B40" s="11" t="str">
        <f t="shared" si="1"/>
        <v xml:space="preserve">Upper Endoscopy </v>
      </c>
      <c r="C40" s="402" t="str">
        <f t="shared" si="21"/>
        <v>Upper Endoscopy</v>
      </c>
      <c r="D40" s="84" t="s">
        <v>100</v>
      </c>
      <c r="E40" s="21" t="s">
        <v>36</v>
      </c>
      <c r="F40" s="23"/>
      <c r="G40" s="24"/>
      <c r="H40" s="24"/>
      <c r="I40" s="25"/>
      <c r="J40" s="24"/>
      <c r="K40" s="24"/>
      <c r="L40" s="24"/>
      <c r="M40" s="24"/>
      <c r="N40" s="23"/>
      <c r="O40" s="24"/>
      <c r="P40" s="24"/>
      <c r="Q40" s="25"/>
      <c r="R40" s="201"/>
      <c r="S40" s="23"/>
      <c r="T40" s="24"/>
      <c r="U40" s="107"/>
    </row>
    <row r="41" spans="1:21" x14ac:dyDescent="0.2">
      <c r="A41" s="11">
        <f t="shared" si="0"/>
        <v>0</v>
      </c>
      <c r="B41" s="11" t="str">
        <f t="shared" si="1"/>
        <v>Upper Endoscopy4</v>
      </c>
      <c r="C41" s="402" t="str">
        <f t="shared" si="21"/>
        <v>Upper Endoscopy</v>
      </c>
      <c r="D41" s="154">
        <v>4</v>
      </c>
      <c r="E41" s="196" t="s">
        <v>15</v>
      </c>
      <c r="F41" s="27"/>
      <c r="G41" s="28"/>
      <c r="H41" s="28"/>
      <c r="I41" s="29"/>
      <c r="J41" s="365"/>
      <c r="K41" s="28"/>
      <c r="L41" s="28"/>
      <c r="M41" s="385"/>
      <c r="N41" s="27"/>
      <c r="O41" s="28"/>
      <c r="P41" s="28"/>
      <c r="Q41" s="29"/>
      <c r="R41" s="201"/>
      <c r="S41" s="181">
        <f>SUM(F41:I41)</f>
        <v>0</v>
      </c>
      <c r="T41" s="182">
        <f>SUM(J41:M41)</f>
        <v>0</v>
      </c>
      <c r="U41" s="183">
        <f>SUM(N41:Q41)</f>
        <v>0</v>
      </c>
    </row>
    <row r="42" spans="1:21" x14ac:dyDescent="0.2">
      <c r="A42" s="11">
        <f t="shared" si="0"/>
        <v>0</v>
      </c>
      <c r="B42" s="11" t="str">
        <f t="shared" si="1"/>
        <v>Upper Endoscopy5</v>
      </c>
      <c r="C42" s="402" t="str">
        <f t="shared" si="21"/>
        <v>Upper Endoscopy</v>
      </c>
      <c r="D42" s="184">
        <v>5</v>
      </c>
      <c r="E42" s="197" t="s">
        <v>14</v>
      </c>
      <c r="F42" s="31"/>
      <c r="G42" s="32"/>
      <c r="H42" s="32"/>
      <c r="I42" s="33"/>
      <c r="J42" s="366"/>
      <c r="K42" s="32"/>
      <c r="L42" s="32"/>
      <c r="M42" s="386"/>
      <c r="N42" s="31"/>
      <c r="O42" s="32"/>
      <c r="P42" s="32"/>
      <c r="Q42" s="33"/>
      <c r="R42" s="201"/>
      <c r="S42" s="166">
        <f t="shared" ref="S42" si="22">SUM(F42:I42)</f>
        <v>0</v>
      </c>
      <c r="T42" s="167">
        <f t="shared" ref="T42" si="23">SUM(J42:M42)</f>
        <v>0</v>
      </c>
      <c r="U42" s="168">
        <f t="shared" ref="U42" si="24">SUM(N42:Q42)</f>
        <v>0</v>
      </c>
    </row>
    <row r="43" spans="1:21" x14ac:dyDescent="0.2">
      <c r="A43" s="11">
        <f t="shared" si="0"/>
        <v>0</v>
      </c>
      <c r="B43" s="11" t="str">
        <f t="shared" si="1"/>
        <v>Upper Endoscopy6</v>
      </c>
      <c r="C43" s="402" t="str">
        <f t="shared" si="21"/>
        <v>Upper Endoscopy</v>
      </c>
      <c r="D43" s="84">
        <v>6</v>
      </c>
      <c r="E43" s="21" t="s">
        <v>18</v>
      </c>
      <c r="F43" s="62">
        <f>F41-F42</f>
        <v>0</v>
      </c>
      <c r="G43" s="63">
        <f t="shared" ref="G43:Q43" si="25">G41-G42</f>
        <v>0</v>
      </c>
      <c r="H43" s="63">
        <f t="shared" si="25"/>
        <v>0</v>
      </c>
      <c r="I43" s="64">
        <f t="shared" si="25"/>
        <v>0</v>
      </c>
      <c r="J43" s="361">
        <f t="shared" si="25"/>
        <v>0</v>
      </c>
      <c r="K43" s="63">
        <f t="shared" si="25"/>
        <v>0</v>
      </c>
      <c r="L43" s="63">
        <f t="shared" si="25"/>
        <v>0</v>
      </c>
      <c r="M43" s="381">
        <f t="shared" si="25"/>
        <v>0</v>
      </c>
      <c r="N43" s="62">
        <f t="shared" si="25"/>
        <v>0</v>
      </c>
      <c r="O43" s="63">
        <f t="shared" si="25"/>
        <v>0</v>
      </c>
      <c r="P43" s="63">
        <f t="shared" si="25"/>
        <v>0</v>
      </c>
      <c r="Q43" s="64">
        <f t="shared" si="25"/>
        <v>0</v>
      </c>
      <c r="R43" s="203"/>
      <c r="S43" s="395">
        <f t="shared" ref="S43:U43" si="26">S41-S42</f>
        <v>0</v>
      </c>
      <c r="T43" s="351">
        <f t="shared" si="26"/>
        <v>0</v>
      </c>
      <c r="U43" s="396">
        <f t="shared" si="26"/>
        <v>0</v>
      </c>
    </row>
    <row r="44" spans="1:21" x14ac:dyDescent="0.2">
      <c r="A44" s="11">
        <f t="shared" si="0"/>
        <v>0</v>
      </c>
      <c r="B44" s="11" t="str">
        <f t="shared" si="1"/>
        <v xml:space="preserve">Upper Endoscopy </v>
      </c>
      <c r="C44" s="402" t="str">
        <f t="shared" si="21"/>
        <v>Upper Endoscopy</v>
      </c>
      <c r="D44" s="88" t="s">
        <v>100</v>
      </c>
      <c r="E44" s="34"/>
      <c r="F44" s="35"/>
      <c r="G44" s="36"/>
      <c r="H44" s="36"/>
      <c r="I44" s="37"/>
      <c r="J44" s="39"/>
      <c r="K44" s="39"/>
      <c r="L44" s="39"/>
      <c r="M44" s="39"/>
      <c r="N44" s="38"/>
      <c r="O44" s="39"/>
      <c r="P44" s="39"/>
      <c r="Q44" s="40"/>
      <c r="R44" s="201"/>
      <c r="S44" s="38"/>
      <c r="T44" s="39"/>
      <c r="U44" s="108"/>
    </row>
    <row r="45" spans="1:21" x14ac:dyDescent="0.2">
      <c r="A45" s="11">
        <f t="shared" si="0"/>
        <v>0</v>
      </c>
      <c r="B45" s="11" t="str">
        <f t="shared" si="1"/>
        <v xml:space="preserve">Upper Endoscopy </v>
      </c>
      <c r="C45" s="402" t="str">
        <f t="shared" si="21"/>
        <v>Upper Endoscopy</v>
      </c>
      <c r="D45" s="84" t="s">
        <v>100</v>
      </c>
      <c r="E45" s="21" t="s">
        <v>32</v>
      </c>
      <c r="F45" s="23"/>
      <c r="G45" s="24"/>
      <c r="H45" s="24"/>
      <c r="I45" s="25"/>
      <c r="J45" s="24"/>
      <c r="K45" s="24"/>
      <c r="L45" s="24"/>
      <c r="M45" s="24"/>
      <c r="N45" s="23"/>
      <c r="O45" s="24"/>
      <c r="P45" s="24"/>
      <c r="Q45" s="25"/>
      <c r="R45" s="201"/>
      <c r="S45" s="23"/>
      <c r="T45" s="24"/>
      <c r="U45" s="107"/>
    </row>
    <row r="46" spans="1:21" x14ac:dyDescent="0.2">
      <c r="A46" s="11">
        <f t="shared" si="0"/>
        <v>0</v>
      </c>
      <c r="B46" s="11" t="str">
        <f t="shared" si="1"/>
        <v>Upper Endoscopy7</v>
      </c>
      <c r="C46" s="402" t="str">
        <f t="shared" si="21"/>
        <v>Upper Endoscopy</v>
      </c>
      <c r="D46" s="154">
        <v>7</v>
      </c>
      <c r="E46" s="196" t="s">
        <v>49</v>
      </c>
      <c r="F46" s="27"/>
      <c r="G46" s="28"/>
      <c r="H46" s="28"/>
      <c r="I46" s="29"/>
      <c r="J46" s="365"/>
      <c r="K46" s="28"/>
      <c r="L46" s="28"/>
      <c r="M46" s="385"/>
      <c r="N46" s="27"/>
      <c r="O46" s="28"/>
      <c r="P46" s="28"/>
      <c r="Q46" s="29"/>
      <c r="R46" s="206"/>
      <c r="S46" s="156">
        <f>SUM(F46:I46)</f>
        <v>0</v>
      </c>
      <c r="T46" s="157">
        <f>SUM(J46:M46)</f>
        <v>0</v>
      </c>
      <c r="U46" s="160">
        <f>SUM(N46:Q46)</f>
        <v>0</v>
      </c>
    </row>
    <row r="47" spans="1:21" x14ac:dyDescent="0.2">
      <c r="A47" s="11">
        <f t="shared" si="0"/>
        <v>0</v>
      </c>
      <c r="B47" s="11" t="str">
        <f t="shared" si="1"/>
        <v>Upper Endoscopy8</v>
      </c>
      <c r="C47" s="402" t="str">
        <f t="shared" si="21"/>
        <v>Upper Endoscopy</v>
      </c>
      <c r="D47" s="154">
        <v>8</v>
      </c>
      <c r="E47" s="197" t="s">
        <v>56</v>
      </c>
      <c r="F47" s="31"/>
      <c r="G47" s="32"/>
      <c r="H47" s="32"/>
      <c r="I47" s="33"/>
      <c r="J47" s="366"/>
      <c r="K47" s="32"/>
      <c r="L47" s="32"/>
      <c r="M47" s="386"/>
      <c r="N47" s="31"/>
      <c r="O47" s="32"/>
      <c r="P47" s="32"/>
      <c r="Q47" s="33"/>
      <c r="R47" s="206"/>
      <c r="S47" s="162">
        <f t="shared" ref="S47:S48" si="27">SUM(F47:I47)</f>
        <v>0</v>
      </c>
      <c r="T47" s="163">
        <f t="shared" ref="T47:T48" si="28">SUM(J47:M47)</f>
        <v>0</v>
      </c>
      <c r="U47" s="165">
        <f t="shared" ref="U47:U48" si="29">SUM(N47:Q47)</f>
        <v>0</v>
      </c>
    </row>
    <row r="48" spans="1:21" x14ac:dyDescent="0.2">
      <c r="A48" s="11">
        <f t="shared" si="0"/>
        <v>0</v>
      </c>
      <c r="B48" s="11" t="str">
        <f t="shared" si="1"/>
        <v>Upper Endoscopy9</v>
      </c>
      <c r="C48" s="402" t="str">
        <f t="shared" si="21"/>
        <v>Upper Endoscopy</v>
      </c>
      <c r="D48" s="84">
        <v>9</v>
      </c>
      <c r="E48" s="21" t="s">
        <v>35</v>
      </c>
      <c r="F48" s="62">
        <f t="shared" ref="F48:Q48" si="30">SUM(F46:F47)</f>
        <v>0</v>
      </c>
      <c r="G48" s="63">
        <f t="shared" si="30"/>
        <v>0</v>
      </c>
      <c r="H48" s="63">
        <f t="shared" si="30"/>
        <v>0</v>
      </c>
      <c r="I48" s="64">
        <f t="shared" si="30"/>
        <v>0</v>
      </c>
      <c r="J48" s="361">
        <f t="shared" si="30"/>
        <v>0</v>
      </c>
      <c r="K48" s="63">
        <f t="shared" si="30"/>
        <v>0</v>
      </c>
      <c r="L48" s="63">
        <f t="shared" si="30"/>
        <v>0</v>
      </c>
      <c r="M48" s="381">
        <f t="shared" si="30"/>
        <v>0</v>
      </c>
      <c r="N48" s="62">
        <f t="shared" si="30"/>
        <v>0</v>
      </c>
      <c r="O48" s="63">
        <f t="shared" si="30"/>
        <v>0</v>
      </c>
      <c r="P48" s="63">
        <f t="shared" si="30"/>
        <v>0</v>
      </c>
      <c r="Q48" s="64">
        <f t="shared" si="30"/>
        <v>0</v>
      </c>
      <c r="R48" s="203"/>
      <c r="S48" s="62">
        <f t="shared" si="27"/>
        <v>0</v>
      </c>
      <c r="T48" s="63">
        <f t="shared" si="28"/>
        <v>0</v>
      </c>
      <c r="U48" s="103">
        <f t="shared" si="29"/>
        <v>0</v>
      </c>
    </row>
    <row r="49" spans="1:21" x14ac:dyDescent="0.2">
      <c r="A49" s="11">
        <f t="shared" si="0"/>
        <v>0</v>
      </c>
      <c r="B49" s="11" t="str">
        <f t="shared" si="1"/>
        <v xml:space="preserve">Upper Endoscopy </v>
      </c>
      <c r="C49" s="402" t="str">
        <f t="shared" si="21"/>
        <v>Upper Endoscopy</v>
      </c>
      <c r="D49" s="89" t="s">
        <v>100</v>
      </c>
      <c r="E49" s="43"/>
      <c r="F49" s="38"/>
      <c r="G49" s="39"/>
      <c r="H49" s="39"/>
      <c r="I49" s="40"/>
      <c r="J49" s="39"/>
      <c r="K49" s="39"/>
      <c r="L49" s="39"/>
      <c r="M49" s="39"/>
      <c r="N49" s="38"/>
      <c r="O49" s="39"/>
      <c r="P49" s="39"/>
      <c r="Q49" s="40"/>
      <c r="R49" s="206"/>
      <c r="S49" s="38"/>
      <c r="T49" s="39"/>
      <c r="U49" s="108"/>
    </row>
    <row r="50" spans="1:21" x14ac:dyDescent="0.2">
      <c r="A50" s="11">
        <f t="shared" si="0"/>
        <v>0</v>
      </c>
      <c r="B50" s="11" t="str">
        <f t="shared" si="1"/>
        <v xml:space="preserve">Upper Endoscopy </v>
      </c>
      <c r="C50" s="402" t="str">
        <f t="shared" si="21"/>
        <v>Upper Endoscopy</v>
      </c>
      <c r="D50" s="84" t="s">
        <v>100</v>
      </c>
      <c r="E50" s="21" t="s">
        <v>27</v>
      </c>
      <c r="F50" s="23"/>
      <c r="G50" s="24"/>
      <c r="H50" s="24"/>
      <c r="I50" s="25"/>
      <c r="J50" s="24"/>
      <c r="K50" s="24"/>
      <c r="L50" s="24"/>
      <c r="M50" s="24"/>
      <c r="N50" s="23"/>
      <c r="O50" s="24"/>
      <c r="P50" s="24"/>
      <c r="Q50" s="25"/>
      <c r="R50" s="206"/>
      <c r="S50" s="23"/>
      <c r="T50" s="24"/>
      <c r="U50" s="107"/>
    </row>
    <row r="51" spans="1:21" x14ac:dyDescent="0.2">
      <c r="A51" s="11">
        <f t="shared" si="0"/>
        <v>0</v>
      </c>
      <c r="B51" s="11" t="str">
        <f t="shared" si="1"/>
        <v>Upper Endoscopy10</v>
      </c>
      <c r="C51" s="402" t="str">
        <f t="shared" si="21"/>
        <v>Upper Endoscopy</v>
      </c>
      <c r="D51" s="154">
        <v>10</v>
      </c>
      <c r="E51" s="155" t="s">
        <v>133</v>
      </c>
      <c r="F51" s="156">
        <f>F43-F46</f>
        <v>0</v>
      </c>
      <c r="G51" s="157">
        <f t="shared" ref="G51:Q51" si="31">G43-G46</f>
        <v>0</v>
      </c>
      <c r="H51" s="157">
        <f t="shared" si="31"/>
        <v>0</v>
      </c>
      <c r="I51" s="158">
        <f t="shared" si="31"/>
        <v>0</v>
      </c>
      <c r="J51" s="352">
        <f t="shared" si="31"/>
        <v>0</v>
      </c>
      <c r="K51" s="157">
        <f t="shared" si="31"/>
        <v>0</v>
      </c>
      <c r="L51" s="157">
        <f t="shared" si="31"/>
        <v>0</v>
      </c>
      <c r="M51" s="380">
        <f t="shared" si="31"/>
        <v>0</v>
      </c>
      <c r="N51" s="156">
        <f t="shared" si="31"/>
        <v>0</v>
      </c>
      <c r="O51" s="157">
        <f t="shared" si="31"/>
        <v>0</v>
      </c>
      <c r="P51" s="157">
        <f t="shared" si="31"/>
        <v>0</v>
      </c>
      <c r="Q51" s="158">
        <f t="shared" si="31"/>
        <v>0</v>
      </c>
      <c r="R51" s="204"/>
      <c r="S51" s="353">
        <f t="shared" ref="S51:U51" si="32">S43-S46</f>
        <v>0</v>
      </c>
      <c r="T51" s="352">
        <f t="shared" si="32"/>
        <v>0</v>
      </c>
      <c r="U51" s="160">
        <f t="shared" si="32"/>
        <v>0</v>
      </c>
    </row>
    <row r="52" spans="1:21" x14ac:dyDescent="0.2">
      <c r="A52" s="11">
        <f t="shared" si="0"/>
        <v>0</v>
      </c>
      <c r="B52" s="11" t="str">
        <f t="shared" si="1"/>
        <v>Upper Endoscopy11</v>
      </c>
      <c r="C52" s="402" t="str">
        <f t="shared" si="21"/>
        <v>Upper Endoscopy</v>
      </c>
      <c r="D52" s="154">
        <v>11</v>
      </c>
      <c r="E52" s="155" t="s">
        <v>134</v>
      </c>
      <c r="F52" s="162">
        <f t="shared" ref="F52:U52" si="33">F43-F48</f>
        <v>0</v>
      </c>
      <c r="G52" s="163">
        <f t="shared" si="33"/>
        <v>0</v>
      </c>
      <c r="H52" s="163">
        <f t="shared" si="33"/>
        <v>0</v>
      </c>
      <c r="I52" s="164">
        <f t="shared" si="33"/>
        <v>0</v>
      </c>
      <c r="J52" s="362">
        <f t="shared" si="33"/>
        <v>0</v>
      </c>
      <c r="K52" s="163">
        <f t="shared" si="33"/>
        <v>0</v>
      </c>
      <c r="L52" s="163">
        <f t="shared" si="33"/>
        <v>0</v>
      </c>
      <c r="M52" s="382">
        <f t="shared" si="33"/>
        <v>0</v>
      </c>
      <c r="N52" s="162">
        <f t="shared" si="33"/>
        <v>0</v>
      </c>
      <c r="O52" s="163">
        <f t="shared" si="33"/>
        <v>0</v>
      </c>
      <c r="P52" s="163">
        <f t="shared" si="33"/>
        <v>0</v>
      </c>
      <c r="Q52" s="164">
        <f t="shared" si="33"/>
        <v>0</v>
      </c>
      <c r="R52" s="204">
        <f t="shared" si="33"/>
        <v>0</v>
      </c>
      <c r="S52" s="156">
        <f t="shared" si="33"/>
        <v>0</v>
      </c>
      <c r="T52" s="163">
        <f t="shared" si="33"/>
        <v>0</v>
      </c>
      <c r="U52" s="165">
        <f t="shared" si="33"/>
        <v>0</v>
      </c>
    </row>
    <row r="53" spans="1:21" x14ac:dyDescent="0.2">
      <c r="A53" s="11">
        <f t="shared" si="0"/>
        <v>0</v>
      </c>
      <c r="B53" s="11" t="str">
        <f t="shared" si="1"/>
        <v>Upper Endoscopy12</v>
      </c>
      <c r="C53" s="402" t="str">
        <f t="shared" si="21"/>
        <v>Upper Endoscopy</v>
      </c>
      <c r="D53" s="154">
        <v>12</v>
      </c>
      <c r="E53" s="161" t="s">
        <v>30</v>
      </c>
      <c r="F53" s="173">
        <f>F38+F52</f>
        <v>0</v>
      </c>
      <c r="G53" s="167">
        <f>F53+G52</f>
        <v>0</v>
      </c>
      <c r="H53" s="167">
        <f t="shared" ref="H53:Q53" si="34">G53+H52</f>
        <v>0</v>
      </c>
      <c r="I53" s="169">
        <f t="shared" si="34"/>
        <v>0</v>
      </c>
      <c r="J53" s="363">
        <f t="shared" si="34"/>
        <v>0</v>
      </c>
      <c r="K53" s="167">
        <f t="shared" si="34"/>
        <v>0</v>
      </c>
      <c r="L53" s="167">
        <f t="shared" si="34"/>
        <v>0</v>
      </c>
      <c r="M53" s="383">
        <f t="shared" si="34"/>
        <v>0</v>
      </c>
      <c r="N53" s="166">
        <f t="shared" si="34"/>
        <v>0</v>
      </c>
      <c r="O53" s="167">
        <f t="shared" si="34"/>
        <v>0</v>
      </c>
      <c r="P53" s="167">
        <f t="shared" si="34"/>
        <v>0</v>
      </c>
      <c r="Q53" s="169">
        <f t="shared" si="34"/>
        <v>0</v>
      </c>
      <c r="R53" s="204"/>
      <c r="S53" s="166">
        <f>I53</f>
        <v>0</v>
      </c>
      <c r="T53" s="167">
        <f>M53</f>
        <v>0</v>
      </c>
      <c r="U53" s="168">
        <f>Q53</f>
        <v>0</v>
      </c>
    </row>
    <row r="54" spans="1:21" x14ac:dyDescent="0.2">
      <c r="A54" s="11">
        <f t="shared" si="0"/>
        <v>0</v>
      </c>
      <c r="B54" s="11" t="str">
        <f t="shared" si="1"/>
        <v>Upper Endoscopy13</v>
      </c>
      <c r="C54" s="402" t="str">
        <f t="shared" si="21"/>
        <v>Upper Endoscopy</v>
      </c>
      <c r="D54" s="154">
        <v>13</v>
      </c>
      <c r="E54" s="155" t="s">
        <v>28</v>
      </c>
      <c r="F54" s="166" t="e">
        <f>F53/(F48/13)</f>
        <v>#DIV/0!</v>
      </c>
      <c r="G54" s="167" t="e">
        <f t="shared" ref="G54:Q54" si="35">G53/(G48/13)</f>
        <v>#DIV/0!</v>
      </c>
      <c r="H54" s="167" t="e">
        <f t="shared" si="35"/>
        <v>#DIV/0!</v>
      </c>
      <c r="I54" s="169" t="e">
        <f t="shared" si="35"/>
        <v>#DIV/0!</v>
      </c>
      <c r="J54" s="363" t="e">
        <f t="shared" si="35"/>
        <v>#DIV/0!</v>
      </c>
      <c r="K54" s="167" t="e">
        <f t="shared" si="35"/>
        <v>#DIV/0!</v>
      </c>
      <c r="L54" s="167" t="e">
        <f t="shared" si="35"/>
        <v>#DIV/0!</v>
      </c>
      <c r="M54" s="383" t="e">
        <f t="shared" si="35"/>
        <v>#DIV/0!</v>
      </c>
      <c r="N54" s="166" t="e">
        <f t="shared" si="35"/>
        <v>#DIV/0!</v>
      </c>
      <c r="O54" s="167" t="e">
        <f t="shared" si="35"/>
        <v>#DIV/0!</v>
      </c>
      <c r="P54" s="167" t="e">
        <f t="shared" si="35"/>
        <v>#DIV/0!</v>
      </c>
      <c r="Q54" s="169" t="e">
        <f t="shared" si="35"/>
        <v>#DIV/0!</v>
      </c>
      <c r="R54" s="204"/>
      <c r="S54" s="166" t="e">
        <f t="shared" ref="S54" si="36">I54</f>
        <v>#DIV/0!</v>
      </c>
      <c r="T54" s="167" t="e">
        <f t="shared" ref="T54" si="37">M54</f>
        <v>#DIV/0!</v>
      </c>
      <c r="U54" s="168" t="e">
        <f t="shared" ref="U54" si="38">Q54</f>
        <v>#DIV/0!</v>
      </c>
    </row>
    <row r="55" spans="1:21" x14ac:dyDescent="0.2">
      <c r="A55" s="11">
        <f t="shared" si="0"/>
        <v>0</v>
      </c>
      <c r="B55" s="11" t="str">
        <f t="shared" si="1"/>
        <v>Upper Endoscopy14</v>
      </c>
      <c r="C55" s="402" t="str">
        <f t="shared" si="21"/>
        <v>Upper Endoscopy</v>
      </c>
      <c r="D55" s="154">
        <v>14</v>
      </c>
      <c r="E55" s="161" t="s">
        <v>316</v>
      </c>
      <c r="F55" s="48"/>
      <c r="G55" s="46"/>
      <c r="H55" s="46"/>
      <c r="I55" s="47"/>
      <c r="J55" s="367"/>
      <c r="K55" s="46"/>
      <c r="L55" s="46"/>
      <c r="M55" s="387"/>
      <c r="N55" s="48"/>
      <c r="O55" s="46"/>
      <c r="P55" s="46"/>
      <c r="Q55" s="47"/>
      <c r="R55" s="206"/>
      <c r="S55" s="166">
        <f>I55</f>
        <v>0</v>
      </c>
      <c r="T55" s="167">
        <f>M55</f>
        <v>0</v>
      </c>
      <c r="U55" s="168">
        <f>Q55</f>
        <v>0</v>
      </c>
    </row>
    <row r="56" spans="1:21" ht="13.5" thickBot="1" x14ac:dyDescent="0.25">
      <c r="A56" s="11">
        <f t="shared" si="0"/>
        <v>0</v>
      </c>
      <c r="B56" s="11" t="str">
        <f t="shared" si="1"/>
        <v>Upper Endoscopy15</v>
      </c>
      <c r="C56" s="402" t="str">
        <f t="shared" si="21"/>
        <v>Upper Endoscopy</v>
      </c>
      <c r="D56" s="342">
        <v>15</v>
      </c>
      <c r="E56" s="155" t="s">
        <v>50</v>
      </c>
      <c r="F56" s="376"/>
      <c r="G56" s="350"/>
      <c r="H56" s="350"/>
      <c r="I56" s="377"/>
      <c r="J56" s="368"/>
      <c r="K56" s="350"/>
      <c r="L56" s="350"/>
      <c r="M56" s="388"/>
      <c r="N56" s="376"/>
      <c r="O56" s="350"/>
      <c r="P56" s="350"/>
      <c r="Q56" s="377"/>
      <c r="R56" s="206"/>
      <c r="S56" s="343"/>
      <c r="T56" s="172"/>
      <c r="U56" s="344"/>
    </row>
    <row r="57" spans="1:21" ht="18.75" thickBot="1" x14ac:dyDescent="0.3">
      <c r="A57" s="11">
        <f t="shared" si="0"/>
        <v>0</v>
      </c>
      <c r="B57" s="11" t="str">
        <f t="shared" si="1"/>
        <v>Lower EndoscopyLower Endoscopy</v>
      </c>
      <c r="C57" s="401" t="str">
        <f>D57</f>
        <v>Lower Endoscopy</v>
      </c>
      <c r="D57" s="68" t="s">
        <v>311</v>
      </c>
      <c r="E57" s="80"/>
      <c r="F57" s="375"/>
      <c r="G57" s="81"/>
      <c r="H57" s="81"/>
      <c r="I57" s="372"/>
      <c r="J57" s="81"/>
      <c r="K57" s="81"/>
      <c r="L57" s="81"/>
      <c r="M57" s="81"/>
      <c r="N57" s="391"/>
      <c r="O57" s="69"/>
      <c r="P57" s="69"/>
      <c r="Q57" s="392"/>
      <c r="R57" s="69"/>
      <c r="S57" s="391"/>
      <c r="T57" s="69"/>
      <c r="U57" s="82"/>
    </row>
    <row r="58" spans="1:21" x14ac:dyDescent="0.2">
      <c r="A58" s="11">
        <f t="shared" si="0"/>
        <v>0</v>
      </c>
      <c r="B58" s="11" t="str">
        <f t="shared" si="1"/>
        <v>Lower Endoscopy1</v>
      </c>
      <c r="C58" s="402" t="str">
        <f>C57</f>
        <v>Lower Endoscopy</v>
      </c>
      <c r="D58" s="84">
        <v>1</v>
      </c>
      <c r="E58" s="21" t="s">
        <v>314</v>
      </c>
      <c r="F58" s="198">
        <v>0</v>
      </c>
      <c r="G58" s="20"/>
      <c r="H58" s="20"/>
      <c r="I58" s="120"/>
      <c r="J58" s="13"/>
      <c r="K58" s="13"/>
      <c r="L58" s="13"/>
      <c r="M58" s="13"/>
      <c r="N58" s="128"/>
      <c r="O58" s="13"/>
      <c r="P58" s="13"/>
      <c r="Q58" s="129"/>
      <c r="R58" s="201"/>
      <c r="S58" s="119"/>
      <c r="T58" s="20"/>
      <c r="U58" s="121"/>
    </row>
    <row r="59" spans="1:21" x14ac:dyDescent="0.2">
      <c r="A59" s="11">
        <f t="shared" si="0"/>
        <v>0</v>
      </c>
      <c r="B59" s="11" t="str">
        <f t="shared" si="1"/>
        <v>Lower Endoscopy2</v>
      </c>
      <c r="C59" s="402" t="str">
        <f t="shared" ref="C59:C78" si="39">C58</f>
        <v>Lower Endoscopy</v>
      </c>
      <c r="D59" s="84">
        <v>2</v>
      </c>
      <c r="E59" s="21" t="s">
        <v>315</v>
      </c>
      <c r="F59" s="198">
        <v>0</v>
      </c>
      <c r="G59" s="20"/>
      <c r="H59" s="20"/>
      <c r="I59" s="120"/>
      <c r="J59" s="20"/>
      <c r="K59" s="20"/>
      <c r="L59" s="20"/>
      <c r="M59" s="20"/>
      <c r="N59" s="119"/>
      <c r="O59" s="20"/>
      <c r="P59" s="20"/>
      <c r="Q59" s="120"/>
      <c r="R59" s="201"/>
      <c r="S59" s="119"/>
      <c r="T59" s="20"/>
      <c r="U59" s="121"/>
    </row>
    <row r="60" spans="1:21" x14ac:dyDescent="0.2">
      <c r="A60" s="11">
        <f t="shared" si="0"/>
        <v>0</v>
      </c>
      <c r="B60" s="11" t="str">
        <f t="shared" si="1"/>
        <v>Lower Endoscopy3</v>
      </c>
      <c r="C60" s="402" t="str">
        <f t="shared" si="39"/>
        <v>Lower Endoscopy</v>
      </c>
      <c r="D60" s="84">
        <v>3</v>
      </c>
      <c r="E60" s="21" t="s">
        <v>118</v>
      </c>
      <c r="F60" s="198">
        <v>0</v>
      </c>
      <c r="G60" s="20"/>
      <c r="H60" s="20"/>
      <c r="I60" s="120"/>
      <c r="J60" s="20"/>
      <c r="K60" s="20"/>
      <c r="L60" s="20"/>
      <c r="M60" s="20"/>
      <c r="N60" s="119"/>
      <c r="O60" s="20"/>
      <c r="P60" s="20"/>
      <c r="Q60" s="120"/>
      <c r="R60" s="201"/>
      <c r="S60" s="119"/>
      <c r="T60" s="20"/>
      <c r="U60" s="121"/>
    </row>
    <row r="61" spans="1:21" x14ac:dyDescent="0.2">
      <c r="A61" s="11">
        <f t="shared" si="0"/>
        <v>0</v>
      </c>
      <c r="B61" s="11" t="str">
        <f t="shared" si="1"/>
        <v xml:space="preserve">Lower Endoscopy </v>
      </c>
      <c r="C61" s="402" t="str">
        <f t="shared" si="39"/>
        <v>Lower Endoscopy</v>
      </c>
      <c r="D61" s="88" t="s">
        <v>100</v>
      </c>
      <c r="E61" s="34"/>
      <c r="F61" s="119"/>
      <c r="G61" s="20"/>
      <c r="H61" s="20"/>
      <c r="I61" s="120"/>
      <c r="J61" s="52"/>
      <c r="K61" s="52"/>
      <c r="L61" s="52"/>
      <c r="M61" s="52"/>
      <c r="N61" s="130"/>
      <c r="O61" s="52"/>
      <c r="P61" s="52"/>
      <c r="Q61" s="131"/>
      <c r="R61" s="201"/>
      <c r="S61" s="119"/>
      <c r="T61" s="20"/>
      <c r="U61" s="121"/>
    </row>
    <row r="62" spans="1:21" x14ac:dyDescent="0.2">
      <c r="A62" s="11">
        <f t="shared" si="0"/>
        <v>0</v>
      </c>
      <c r="B62" s="11" t="str">
        <f t="shared" si="1"/>
        <v xml:space="preserve">Lower Endoscopy </v>
      </c>
      <c r="C62" s="402" t="str">
        <f t="shared" si="39"/>
        <v>Lower Endoscopy</v>
      </c>
      <c r="D62" s="84" t="s">
        <v>100</v>
      </c>
      <c r="E62" s="21" t="s">
        <v>36</v>
      </c>
      <c r="F62" s="23"/>
      <c r="G62" s="24"/>
      <c r="H62" s="24"/>
      <c r="I62" s="25"/>
      <c r="J62" s="24"/>
      <c r="K62" s="24"/>
      <c r="L62" s="24"/>
      <c r="M62" s="24"/>
      <c r="N62" s="23"/>
      <c r="O62" s="24"/>
      <c r="P62" s="24"/>
      <c r="Q62" s="25"/>
      <c r="R62" s="201"/>
      <c r="S62" s="23"/>
      <c r="T62" s="24"/>
      <c r="U62" s="107"/>
    </row>
    <row r="63" spans="1:21" x14ac:dyDescent="0.2">
      <c r="A63" s="11">
        <f t="shared" si="0"/>
        <v>0</v>
      </c>
      <c r="B63" s="11" t="str">
        <f t="shared" si="1"/>
        <v>Lower Endoscopy4</v>
      </c>
      <c r="C63" s="402" t="str">
        <f t="shared" si="39"/>
        <v>Lower Endoscopy</v>
      </c>
      <c r="D63" s="154">
        <v>4</v>
      </c>
      <c r="E63" s="196" t="s">
        <v>15</v>
      </c>
      <c r="F63" s="27"/>
      <c r="G63" s="28"/>
      <c r="H63" s="28"/>
      <c r="I63" s="29"/>
      <c r="J63" s="365"/>
      <c r="K63" s="28"/>
      <c r="L63" s="28"/>
      <c r="M63" s="385"/>
      <c r="N63" s="27"/>
      <c r="O63" s="28"/>
      <c r="P63" s="28"/>
      <c r="Q63" s="29"/>
      <c r="R63" s="201"/>
      <c r="S63" s="181">
        <f>SUM(F63:I63)</f>
        <v>0</v>
      </c>
      <c r="T63" s="182">
        <f>SUM(J63:M63)</f>
        <v>0</v>
      </c>
      <c r="U63" s="183">
        <f>SUM(N63:Q63)</f>
        <v>0</v>
      </c>
    </row>
    <row r="64" spans="1:21" x14ac:dyDescent="0.2">
      <c r="A64" s="11">
        <f t="shared" si="0"/>
        <v>0</v>
      </c>
      <c r="B64" s="11" t="str">
        <f t="shared" si="1"/>
        <v>Lower Endoscopy5</v>
      </c>
      <c r="C64" s="402" t="str">
        <f t="shared" si="39"/>
        <v>Lower Endoscopy</v>
      </c>
      <c r="D64" s="184">
        <v>5</v>
      </c>
      <c r="E64" s="197" t="s">
        <v>14</v>
      </c>
      <c r="F64" s="31"/>
      <c r="G64" s="32"/>
      <c r="H64" s="32"/>
      <c r="I64" s="33"/>
      <c r="J64" s="366"/>
      <c r="K64" s="32"/>
      <c r="L64" s="32"/>
      <c r="M64" s="386"/>
      <c r="N64" s="31"/>
      <c r="O64" s="32"/>
      <c r="P64" s="32"/>
      <c r="Q64" s="33"/>
      <c r="R64" s="201"/>
      <c r="S64" s="166">
        <f t="shared" ref="S64" si="40">SUM(F64:I64)</f>
        <v>0</v>
      </c>
      <c r="T64" s="167">
        <f t="shared" ref="T64" si="41">SUM(J64:M64)</f>
        <v>0</v>
      </c>
      <c r="U64" s="168">
        <f t="shared" ref="U64" si="42">SUM(N64:Q64)</f>
        <v>0</v>
      </c>
    </row>
    <row r="65" spans="1:21" x14ac:dyDescent="0.2">
      <c r="A65" s="11">
        <f t="shared" si="0"/>
        <v>0</v>
      </c>
      <c r="B65" s="11" t="str">
        <f t="shared" si="1"/>
        <v>Lower Endoscopy6</v>
      </c>
      <c r="C65" s="402" t="str">
        <f t="shared" si="39"/>
        <v>Lower Endoscopy</v>
      </c>
      <c r="D65" s="84">
        <v>6</v>
      </c>
      <c r="E65" s="21" t="s">
        <v>18</v>
      </c>
      <c r="F65" s="62">
        <f>F63-F64</f>
        <v>0</v>
      </c>
      <c r="G65" s="63">
        <f t="shared" ref="G65:Q65" si="43">G63-G64</f>
        <v>0</v>
      </c>
      <c r="H65" s="63">
        <f t="shared" si="43"/>
        <v>0</v>
      </c>
      <c r="I65" s="64">
        <f t="shared" si="43"/>
        <v>0</v>
      </c>
      <c r="J65" s="361">
        <f t="shared" si="43"/>
        <v>0</v>
      </c>
      <c r="K65" s="63">
        <f t="shared" si="43"/>
        <v>0</v>
      </c>
      <c r="L65" s="63">
        <f t="shared" si="43"/>
        <v>0</v>
      </c>
      <c r="M65" s="381">
        <f t="shared" si="43"/>
        <v>0</v>
      </c>
      <c r="N65" s="62">
        <f t="shared" si="43"/>
        <v>0</v>
      </c>
      <c r="O65" s="63">
        <f t="shared" si="43"/>
        <v>0</v>
      </c>
      <c r="P65" s="63">
        <f t="shared" si="43"/>
        <v>0</v>
      </c>
      <c r="Q65" s="64">
        <f t="shared" si="43"/>
        <v>0</v>
      </c>
      <c r="R65" s="203"/>
      <c r="S65" s="395">
        <f t="shared" ref="S65:U65" si="44">S63-S64</f>
        <v>0</v>
      </c>
      <c r="T65" s="351">
        <f t="shared" si="44"/>
        <v>0</v>
      </c>
      <c r="U65" s="396">
        <f t="shared" si="44"/>
        <v>0</v>
      </c>
    </row>
    <row r="66" spans="1:21" x14ac:dyDescent="0.2">
      <c r="A66" s="11">
        <f t="shared" si="0"/>
        <v>0</v>
      </c>
      <c r="B66" s="11" t="str">
        <f t="shared" si="1"/>
        <v xml:space="preserve">Lower Endoscopy </v>
      </c>
      <c r="C66" s="402" t="str">
        <f t="shared" si="39"/>
        <v>Lower Endoscopy</v>
      </c>
      <c r="D66" s="88" t="s">
        <v>100</v>
      </c>
      <c r="E66" s="34"/>
      <c r="F66" s="35"/>
      <c r="G66" s="36"/>
      <c r="H66" s="36"/>
      <c r="I66" s="37"/>
      <c r="J66" s="39"/>
      <c r="K66" s="39"/>
      <c r="L66" s="39"/>
      <c r="M66" s="39"/>
      <c r="N66" s="38"/>
      <c r="O66" s="39"/>
      <c r="P66" s="39"/>
      <c r="Q66" s="40"/>
      <c r="R66" s="201"/>
      <c r="S66" s="38"/>
      <c r="T66" s="39"/>
      <c r="U66" s="108"/>
    </row>
    <row r="67" spans="1:21" x14ac:dyDescent="0.2">
      <c r="A67" s="11">
        <f t="shared" si="0"/>
        <v>0</v>
      </c>
      <c r="B67" s="11" t="str">
        <f t="shared" si="1"/>
        <v xml:space="preserve">Lower Endoscopy </v>
      </c>
      <c r="C67" s="402" t="str">
        <f t="shared" si="39"/>
        <v>Lower Endoscopy</v>
      </c>
      <c r="D67" s="84" t="s">
        <v>100</v>
      </c>
      <c r="E67" s="21" t="s">
        <v>32</v>
      </c>
      <c r="F67" s="23"/>
      <c r="G67" s="24"/>
      <c r="H67" s="24"/>
      <c r="I67" s="25"/>
      <c r="J67" s="24"/>
      <c r="K67" s="24"/>
      <c r="L67" s="24"/>
      <c r="M67" s="24"/>
      <c r="N67" s="23"/>
      <c r="O67" s="24"/>
      <c r="P67" s="24"/>
      <c r="Q67" s="25"/>
      <c r="R67" s="201"/>
      <c r="S67" s="23"/>
      <c r="T67" s="24"/>
      <c r="U67" s="107"/>
    </row>
    <row r="68" spans="1:21" x14ac:dyDescent="0.2">
      <c r="A68" s="11">
        <f t="shared" si="0"/>
        <v>0</v>
      </c>
      <c r="B68" s="11" t="str">
        <f t="shared" si="1"/>
        <v>Lower Endoscopy7</v>
      </c>
      <c r="C68" s="402" t="str">
        <f t="shared" si="39"/>
        <v>Lower Endoscopy</v>
      </c>
      <c r="D68" s="154">
        <v>7</v>
      </c>
      <c r="E68" s="196" t="s">
        <v>49</v>
      </c>
      <c r="F68" s="27"/>
      <c r="G68" s="28"/>
      <c r="H68" s="28"/>
      <c r="I68" s="29"/>
      <c r="J68" s="365"/>
      <c r="K68" s="28"/>
      <c r="L68" s="28"/>
      <c r="M68" s="385"/>
      <c r="N68" s="27"/>
      <c r="O68" s="28"/>
      <c r="P68" s="28"/>
      <c r="Q68" s="29"/>
      <c r="R68" s="206"/>
      <c r="S68" s="156">
        <f>SUM(F68:I68)</f>
        <v>0</v>
      </c>
      <c r="T68" s="157">
        <f>SUM(J68:M68)</f>
        <v>0</v>
      </c>
      <c r="U68" s="160">
        <f>SUM(N68:Q68)</f>
        <v>0</v>
      </c>
    </row>
    <row r="69" spans="1:21" x14ac:dyDescent="0.2">
      <c r="A69" s="11">
        <f t="shared" si="0"/>
        <v>0</v>
      </c>
      <c r="B69" s="11" t="str">
        <f t="shared" si="1"/>
        <v>Lower Endoscopy8</v>
      </c>
      <c r="C69" s="402" t="str">
        <f t="shared" si="39"/>
        <v>Lower Endoscopy</v>
      </c>
      <c r="D69" s="154">
        <v>8</v>
      </c>
      <c r="E69" s="197" t="s">
        <v>56</v>
      </c>
      <c r="F69" s="31"/>
      <c r="G69" s="32"/>
      <c r="H69" s="32"/>
      <c r="I69" s="33"/>
      <c r="J69" s="366"/>
      <c r="K69" s="32"/>
      <c r="L69" s="32"/>
      <c r="M69" s="386"/>
      <c r="N69" s="31"/>
      <c r="O69" s="32"/>
      <c r="P69" s="32"/>
      <c r="Q69" s="33"/>
      <c r="R69" s="206"/>
      <c r="S69" s="162">
        <f t="shared" ref="S69:S70" si="45">SUM(F69:I69)</f>
        <v>0</v>
      </c>
      <c r="T69" s="163">
        <f t="shared" ref="T69:T70" si="46">SUM(J69:M69)</f>
        <v>0</v>
      </c>
      <c r="U69" s="165">
        <f t="shared" ref="U69:U70" si="47">SUM(N69:Q69)</f>
        <v>0</v>
      </c>
    </row>
    <row r="70" spans="1:21" x14ac:dyDescent="0.2">
      <c r="A70" s="11">
        <f t="shared" si="0"/>
        <v>0</v>
      </c>
      <c r="B70" s="11" t="str">
        <f t="shared" si="1"/>
        <v>Lower Endoscopy9</v>
      </c>
      <c r="C70" s="402" t="str">
        <f t="shared" si="39"/>
        <v>Lower Endoscopy</v>
      </c>
      <c r="D70" s="84">
        <v>9</v>
      </c>
      <c r="E70" s="21" t="s">
        <v>35</v>
      </c>
      <c r="F70" s="62">
        <f t="shared" ref="F70:Q70" si="48">SUM(F68:F69)</f>
        <v>0</v>
      </c>
      <c r="G70" s="63">
        <f t="shared" si="48"/>
        <v>0</v>
      </c>
      <c r="H70" s="63">
        <f t="shared" si="48"/>
        <v>0</v>
      </c>
      <c r="I70" s="64">
        <f t="shared" si="48"/>
        <v>0</v>
      </c>
      <c r="J70" s="361">
        <f t="shared" si="48"/>
        <v>0</v>
      </c>
      <c r="K70" s="63">
        <f t="shared" si="48"/>
        <v>0</v>
      </c>
      <c r="L70" s="63">
        <f t="shared" si="48"/>
        <v>0</v>
      </c>
      <c r="M70" s="381">
        <f t="shared" si="48"/>
        <v>0</v>
      </c>
      <c r="N70" s="62">
        <f t="shared" si="48"/>
        <v>0</v>
      </c>
      <c r="O70" s="63">
        <f t="shared" si="48"/>
        <v>0</v>
      </c>
      <c r="P70" s="63">
        <f t="shared" si="48"/>
        <v>0</v>
      </c>
      <c r="Q70" s="64">
        <f t="shared" si="48"/>
        <v>0</v>
      </c>
      <c r="R70" s="203"/>
      <c r="S70" s="62">
        <f t="shared" si="45"/>
        <v>0</v>
      </c>
      <c r="T70" s="63">
        <f t="shared" si="46"/>
        <v>0</v>
      </c>
      <c r="U70" s="103">
        <f t="shared" si="47"/>
        <v>0</v>
      </c>
    </row>
    <row r="71" spans="1:21" x14ac:dyDescent="0.2">
      <c r="A71" s="11">
        <f t="shared" si="0"/>
        <v>0</v>
      </c>
      <c r="B71" s="11" t="str">
        <f t="shared" si="1"/>
        <v xml:space="preserve">Lower Endoscopy </v>
      </c>
      <c r="C71" s="402" t="str">
        <f t="shared" si="39"/>
        <v>Lower Endoscopy</v>
      </c>
      <c r="D71" s="89" t="s">
        <v>100</v>
      </c>
      <c r="E71" s="43"/>
      <c r="F71" s="38"/>
      <c r="G71" s="39"/>
      <c r="H71" s="39"/>
      <c r="I71" s="40"/>
      <c r="J71" s="39"/>
      <c r="K71" s="39"/>
      <c r="L71" s="39"/>
      <c r="M71" s="39"/>
      <c r="N71" s="38"/>
      <c r="O71" s="39"/>
      <c r="P71" s="39"/>
      <c r="Q71" s="40"/>
      <c r="R71" s="206"/>
      <c r="S71" s="38"/>
      <c r="T71" s="39"/>
      <c r="U71" s="108"/>
    </row>
    <row r="72" spans="1:21" x14ac:dyDescent="0.2">
      <c r="A72" s="11">
        <f t="shared" si="0"/>
        <v>0</v>
      </c>
      <c r="B72" s="11" t="str">
        <f t="shared" si="1"/>
        <v xml:space="preserve">Lower Endoscopy </v>
      </c>
      <c r="C72" s="402" t="str">
        <f t="shared" si="39"/>
        <v>Lower Endoscopy</v>
      </c>
      <c r="D72" s="84" t="s">
        <v>100</v>
      </c>
      <c r="E72" s="21" t="s">
        <v>27</v>
      </c>
      <c r="F72" s="23"/>
      <c r="G72" s="24"/>
      <c r="H72" s="24"/>
      <c r="I72" s="25"/>
      <c r="J72" s="24"/>
      <c r="K72" s="24"/>
      <c r="L72" s="24"/>
      <c r="M72" s="24"/>
      <c r="N72" s="23"/>
      <c r="O72" s="24"/>
      <c r="P72" s="24"/>
      <c r="Q72" s="25"/>
      <c r="R72" s="206"/>
      <c r="S72" s="23"/>
      <c r="T72" s="24"/>
      <c r="U72" s="107"/>
    </row>
    <row r="73" spans="1:21" x14ac:dyDescent="0.2">
      <c r="A73" s="11">
        <f t="shared" si="0"/>
        <v>0</v>
      </c>
      <c r="B73" s="11" t="str">
        <f t="shared" si="1"/>
        <v>Lower Endoscopy10</v>
      </c>
      <c r="C73" s="402" t="str">
        <f t="shared" si="39"/>
        <v>Lower Endoscopy</v>
      </c>
      <c r="D73" s="154">
        <v>10</v>
      </c>
      <c r="E73" s="155" t="s">
        <v>133</v>
      </c>
      <c r="F73" s="156">
        <f>F65-F68</f>
        <v>0</v>
      </c>
      <c r="G73" s="157">
        <f t="shared" ref="G73:Q73" si="49">G65-G68</f>
        <v>0</v>
      </c>
      <c r="H73" s="157">
        <f t="shared" si="49"/>
        <v>0</v>
      </c>
      <c r="I73" s="158">
        <f t="shared" si="49"/>
        <v>0</v>
      </c>
      <c r="J73" s="352">
        <f t="shared" si="49"/>
        <v>0</v>
      </c>
      <c r="K73" s="157">
        <f t="shared" si="49"/>
        <v>0</v>
      </c>
      <c r="L73" s="157">
        <f t="shared" si="49"/>
        <v>0</v>
      </c>
      <c r="M73" s="380">
        <f t="shared" si="49"/>
        <v>0</v>
      </c>
      <c r="N73" s="156">
        <f t="shared" si="49"/>
        <v>0</v>
      </c>
      <c r="O73" s="157">
        <f t="shared" si="49"/>
        <v>0</v>
      </c>
      <c r="P73" s="157">
        <f t="shared" si="49"/>
        <v>0</v>
      </c>
      <c r="Q73" s="158">
        <f t="shared" si="49"/>
        <v>0</v>
      </c>
      <c r="R73" s="204"/>
      <c r="S73" s="353">
        <f t="shared" ref="S73:U73" si="50">S65-S68</f>
        <v>0</v>
      </c>
      <c r="T73" s="352">
        <f t="shared" si="50"/>
        <v>0</v>
      </c>
      <c r="U73" s="160">
        <f t="shared" si="50"/>
        <v>0</v>
      </c>
    </row>
    <row r="74" spans="1:21" x14ac:dyDescent="0.2">
      <c r="A74" s="11">
        <f t="shared" si="0"/>
        <v>0</v>
      </c>
      <c r="B74" s="11" t="str">
        <f t="shared" si="1"/>
        <v>Lower Endoscopy11</v>
      </c>
      <c r="C74" s="402" t="str">
        <f t="shared" si="39"/>
        <v>Lower Endoscopy</v>
      </c>
      <c r="D74" s="154">
        <v>11</v>
      </c>
      <c r="E74" s="155" t="s">
        <v>134</v>
      </c>
      <c r="F74" s="162">
        <f t="shared" ref="F74:U74" si="51">F65-F70</f>
        <v>0</v>
      </c>
      <c r="G74" s="163">
        <f t="shared" si="51"/>
        <v>0</v>
      </c>
      <c r="H74" s="163">
        <f t="shared" si="51"/>
        <v>0</v>
      </c>
      <c r="I74" s="164">
        <f t="shared" si="51"/>
        <v>0</v>
      </c>
      <c r="J74" s="362">
        <f t="shared" si="51"/>
        <v>0</v>
      </c>
      <c r="K74" s="163">
        <f t="shared" si="51"/>
        <v>0</v>
      </c>
      <c r="L74" s="163">
        <f t="shared" si="51"/>
        <v>0</v>
      </c>
      <c r="M74" s="382">
        <f t="shared" si="51"/>
        <v>0</v>
      </c>
      <c r="N74" s="162">
        <f t="shared" si="51"/>
        <v>0</v>
      </c>
      <c r="O74" s="163">
        <f t="shared" si="51"/>
        <v>0</v>
      </c>
      <c r="P74" s="163">
        <f t="shared" si="51"/>
        <v>0</v>
      </c>
      <c r="Q74" s="164">
        <f t="shared" si="51"/>
        <v>0</v>
      </c>
      <c r="R74" s="204">
        <f t="shared" si="51"/>
        <v>0</v>
      </c>
      <c r="S74" s="156">
        <f t="shared" si="51"/>
        <v>0</v>
      </c>
      <c r="T74" s="163">
        <f t="shared" si="51"/>
        <v>0</v>
      </c>
      <c r="U74" s="165">
        <f t="shared" si="51"/>
        <v>0</v>
      </c>
    </row>
    <row r="75" spans="1:21" x14ac:dyDescent="0.2">
      <c r="A75" s="11">
        <f t="shared" si="0"/>
        <v>0</v>
      </c>
      <c r="B75" s="11" t="str">
        <f t="shared" si="1"/>
        <v>Lower Endoscopy12</v>
      </c>
      <c r="C75" s="402" t="str">
        <f t="shared" si="39"/>
        <v>Lower Endoscopy</v>
      </c>
      <c r="D75" s="154">
        <v>12</v>
      </c>
      <c r="E75" s="161" t="s">
        <v>30</v>
      </c>
      <c r="F75" s="173">
        <f>F60+F74</f>
        <v>0</v>
      </c>
      <c r="G75" s="167">
        <f>F75+G74</f>
        <v>0</v>
      </c>
      <c r="H75" s="167">
        <f t="shared" ref="H75:Q75" si="52">G75+H74</f>
        <v>0</v>
      </c>
      <c r="I75" s="169">
        <f t="shared" si="52"/>
        <v>0</v>
      </c>
      <c r="J75" s="363">
        <f t="shared" si="52"/>
        <v>0</v>
      </c>
      <c r="K75" s="167">
        <f t="shared" si="52"/>
        <v>0</v>
      </c>
      <c r="L75" s="167">
        <f t="shared" si="52"/>
        <v>0</v>
      </c>
      <c r="M75" s="383">
        <f t="shared" si="52"/>
        <v>0</v>
      </c>
      <c r="N75" s="166">
        <f t="shared" si="52"/>
        <v>0</v>
      </c>
      <c r="O75" s="167">
        <f t="shared" si="52"/>
        <v>0</v>
      </c>
      <c r="P75" s="167">
        <f t="shared" si="52"/>
        <v>0</v>
      </c>
      <c r="Q75" s="169">
        <f t="shared" si="52"/>
        <v>0</v>
      </c>
      <c r="R75" s="204"/>
      <c r="S75" s="166">
        <f>I75</f>
        <v>0</v>
      </c>
      <c r="T75" s="167">
        <f>M75</f>
        <v>0</v>
      </c>
      <c r="U75" s="168">
        <f>Q75</f>
        <v>0</v>
      </c>
    </row>
    <row r="76" spans="1:21" x14ac:dyDescent="0.2">
      <c r="A76" s="11">
        <f t="shared" si="0"/>
        <v>0</v>
      </c>
      <c r="B76" s="11" t="str">
        <f t="shared" si="1"/>
        <v>Lower Endoscopy13</v>
      </c>
      <c r="C76" s="402" t="str">
        <f t="shared" si="39"/>
        <v>Lower Endoscopy</v>
      </c>
      <c r="D76" s="154">
        <v>13</v>
      </c>
      <c r="E76" s="155" t="s">
        <v>28</v>
      </c>
      <c r="F76" s="166" t="e">
        <f>F75/(F70/13)</f>
        <v>#DIV/0!</v>
      </c>
      <c r="G76" s="167" t="e">
        <f t="shared" ref="G76:Q76" si="53">G75/(G70/13)</f>
        <v>#DIV/0!</v>
      </c>
      <c r="H76" s="167" t="e">
        <f t="shared" si="53"/>
        <v>#DIV/0!</v>
      </c>
      <c r="I76" s="169" t="e">
        <f t="shared" si="53"/>
        <v>#DIV/0!</v>
      </c>
      <c r="J76" s="363" t="e">
        <f t="shared" si="53"/>
        <v>#DIV/0!</v>
      </c>
      <c r="K76" s="167" t="e">
        <f t="shared" si="53"/>
        <v>#DIV/0!</v>
      </c>
      <c r="L76" s="167" t="e">
        <f t="shared" si="53"/>
        <v>#DIV/0!</v>
      </c>
      <c r="M76" s="383" t="e">
        <f t="shared" si="53"/>
        <v>#DIV/0!</v>
      </c>
      <c r="N76" s="166" t="e">
        <f t="shared" si="53"/>
        <v>#DIV/0!</v>
      </c>
      <c r="O76" s="167" t="e">
        <f t="shared" si="53"/>
        <v>#DIV/0!</v>
      </c>
      <c r="P76" s="167" t="e">
        <f t="shared" si="53"/>
        <v>#DIV/0!</v>
      </c>
      <c r="Q76" s="169" t="e">
        <f t="shared" si="53"/>
        <v>#DIV/0!</v>
      </c>
      <c r="R76" s="204"/>
      <c r="S76" s="166" t="e">
        <f t="shared" ref="S76" si="54">I76</f>
        <v>#DIV/0!</v>
      </c>
      <c r="T76" s="167" t="e">
        <f t="shared" ref="T76" si="55">M76</f>
        <v>#DIV/0!</v>
      </c>
      <c r="U76" s="168" t="e">
        <f t="shared" ref="U76" si="56">Q76</f>
        <v>#DIV/0!</v>
      </c>
    </row>
    <row r="77" spans="1:21" x14ac:dyDescent="0.2">
      <c r="A77" s="11">
        <f t="shared" si="0"/>
        <v>0</v>
      </c>
      <c r="B77" s="11" t="str">
        <f t="shared" si="1"/>
        <v>Lower Endoscopy14</v>
      </c>
      <c r="C77" s="402" t="str">
        <f t="shared" si="39"/>
        <v>Lower Endoscopy</v>
      </c>
      <c r="D77" s="154">
        <v>14</v>
      </c>
      <c r="E77" s="161" t="s">
        <v>316</v>
      </c>
      <c r="F77" s="48"/>
      <c r="G77" s="46"/>
      <c r="H77" s="46"/>
      <c r="I77" s="47"/>
      <c r="J77" s="367"/>
      <c r="K77" s="46"/>
      <c r="L77" s="46"/>
      <c r="M77" s="387"/>
      <c r="N77" s="48"/>
      <c r="O77" s="46"/>
      <c r="P77" s="46"/>
      <c r="Q77" s="47"/>
      <c r="R77" s="206"/>
      <c r="S77" s="166">
        <f>I77</f>
        <v>0</v>
      </c>
      <c r="T77" s="167">
        <f>M77</f>
        <v>0</v>
      </c>
      <c r="U77" s="168">
        <f>Q77</f>
        <v>0</v>
      </c>
    </row>
    <row r="78" spans="1:21" ht="13.5" thickBot="1" x14ac:dyDescent="0.25">
      <c r="A78" s="11">
        <f t="shared" si="0"/>
        <v>0</v>
      </c>
      <c r="B78" s="11" t="str">
        <f t="shared" si="1"/>
        <v>Lower Endoscopy15</v>
      </c>
      <c r="C78" s="402" t="str">
        <f t="shared" si="39"/>
        <v>Lower Endoscopy</v>
      </c>
      <c r="D78" s="342">
        <v>15</v>
      </c>
      <c r="E78" s="155" t="s">
        <v>50</v>
      </c>
      <c r="F78" s="376"/>
      <c r="G78" s="350"/>
      <c r="H78" s="350"/>
      <c r="I78" s="377"/>
      <c r="J78" s="368"/>
      <c r="K78" s="350"/>
      <c r="L78" s="350"/>
      <c r="M78" s="388"/>
      <c r="N78" s="376"/>
      <c r="O78" s="350"/>
      <c r="P78" s="350"/>
      <c r="Q78" s="377"/>
      <c r="R78" s="206"/>
      <c r="S78" s="343"/>
      <c r="T78" s="172"/>
      <c r="U78" s="344"/>
    </row>
    <row r="79" spans="1:21" ht="18.75" thickBot="1" x14ac:dyDescent="0.3">
      <c r="A79" s="11">
        <f t="shared" ref="A79:A122" si="57">$E$5</f>
        <v>0</v>
      </c>
      <c r="B79" s="11" t="str">
        <f t="shared" ref="B79:B122" si="58">CONCATENATE(C79,D79)</f>
        <v>ColonoscopyColonoscopy</v>
      </c>
      <c r="C79" s="401" t="str">
        <f>D79</f>
        <v>Colonoscopy</v>
      </c>
      <c r="D79" s="68" t="s">
        <v>312</v>
      </c>
      <c r="E79" s="80"/>
      <c r="F79" s="375"/>
      <c r="G79" s="81"/>
      <c r="H79" s="81"/>
      <c r="I79" s="372"/>
      <c r="J79" s="81"/>
      <c r="K79" s="81"/>
      <c r="L79" s="81"/>
      <c r="M79" s="81"/>
      <c r="N79" s="391"/>
      <c r="O79" s="69"/>
      <c r="P79" s="69"/>
      <c r="Q79" s="392"/>
      <c r="R79" s="69"/>
      <c r="S79" s="391"/>
      <c r="T79" s="69"/>
      <c r="U79" s="82"/>
    </row>
    <row r="80" spans="1:21" x14ac:dyDescent="0.2">
      <c r="A80" s="11">
        <f t="shared" si="57"/>
        <v>0</v>
      </c>
      <c r="B80" s="11" t="str">
        <f t="shared" si="58"/>
        <v>Colonoscopy1</v>
      </c>
      <c r="C80" s="402" t="str">
        <f>C79</f>
        <v>Colonoscopy</v>
      </c>
      <c r="D80" s="84">
        <v>1</v>
      </c>
      <c r="E80" s="21" t="s">
        <v>314</v>
      </c>
      <c r="F80" s="198">
        <v>0</v>
      </c>
      <c r="G80" s="20"/>
      <c r="H80" s="20"/>
      <c r="I80" s="120"/>
      <c r="J80" s="13"/>
      <c r="K80" s="13"/>
      <c r="L80" s="13"/>
      <c r="M80" s="13"/>
      <c r="N80" s="128"/>
      <c r="O80" s="13"/>
      <c r="P80" s="13"/>
      <c r="Q80" s="129"/>
      <c r="R80" s="201"/>
      <c r="S80" s="119"/>
      <c r="T80" s="20"/>
      <c r="U80" s="121"/>
    </row>
    <row r="81" spans="1:21" x14ac:dyDescent="0.2">
      <c r="A81" s="11">
        <f t="shared" si="57"/>
        <v>0</v>
      </c>
      <c r="B81" s="11" t="str">
        <f t="shared" si="58"/>
        <v>Colonoscopy2</v>
      </c>
      <c r="C81" s="402" t="str">
        <f t="shared" ref="C81:C100" si="59">C80</f>
        <v>Colonoscopy</v>
      </c>
      <c r="D81" s="84">
        <v>2</v>
      </c>
      <c r="E81" s="21" t="s">
        <v>315</v>
      </c>
      <c r="F81" s="198">
        <v>0</v>
      </c>
      <c r="G81" s="20"/>
      <c r="H81" s="20"/>
      <c r="I81" s="120"/>
      <c r="J81" s="20"/>
      <c r="K81" s="20"/>
      <c r="L81" s="20"/>
      <c r="M81" s="20"/>
      <c r="N81" s="119"/>
      <c r="O81" s="20"/>
      <c r="P81" s="20"/>
      <c r="Q81" s="120"/>
      <c r="R81" s="201"/>
      <c r="S81" s="119"/>
      <c r="T81" s="20"/>
      <c r="U81" s="121"/>
    </row>
    <row r="82" spans="1:21" x14ac:dyDescent="0.2">
      <c r="A82" s="11">
        <f t="shared" si="57"/>
        <v>0</v>
      </c>
      <c r="B82" s="11" t="str">
        <f t="shared" si="58"/>
        <v>Colonoscopy3</v>
      </c>
      <c r="C82" s="402" t="str">
        <f t="shared" si="59"/>
        <v>Colonoscopy</v>
      </c>
      <c r="D82" s="84">
        <v>3</v>
      </c>
      <c r="E82" s="21" t="s">
        <v>118</v>
      </c>
      <c r="F82" s="198">
        <v>0</v>
      </c>
      <c r="G82" s="20"/>
      <c r="H82" s="20"/>
      <c r="I82" s="120"/>
      <c r="J82" s="20"/>
      <c r="K82" s="20"/>
      <c r="L82" s="20"/>
      <c r="M82" s="20"/>
      <c r="N82" s="119"/>
      <c r="O82" s="20"/>
      <c r="P82" s="20"/>
      <c r="Q82" s="120"/>
      <c r="R82" s="201"/>
      <c r="S82" s="119"/>
      <c r="T82" s="20"/>
      <c r="U82" s="121"/>
    </row>
    <row r="83" spans="1:21" x14ac:dyDescent="0.2">
      <c r="A83" s="11">
        <f t="shared" si="57"/>
        <v>0</v>
      </c>
      <c r="B83" s="11" t="str">
        <f t="shared" si="58"/>
        <v xml:space="preserve">Colonoscopy </v>
      </c>
      <c r="C83" s="402" t="str">
        <f t="shared" si="59"/>
        <v>Colonoscopy</v>
      </c>
      <c r="D83" s="88" t="s">
        <v>100</v>
      </c>
      <c r="E83" s="34"/>
      <c r="F83" s="119"/>
      <c r="G83" s="20"/>
      <c r="H83" s="20"/>
      <c r="I83" s="120"/>
      <c r="J83" s="52"/>
      <c r="K83" s="52"/>
      <c r="L83" s="52"/>
      <c r="M83" s="52"/>
      <c r="N83" s="130"/>
      <c r="O83" s="52"/>
      <c r="P83" s="52"/>
      <c r="Q83" s="131"/>
      <c r="R83" s="201"/>
      <c r="S83" s="119"/>
      <c r="T83" s="20"/>
      <c r="U83" s="121"/>
    </row>
    <row r="84" spans="1:21" x14ac:dyDescent="0.2">
      <c r="A84" s="11">
        <f t="shared" si="57"/>
        <v>0</v>
      </c>
      <c r="B84" s="11" t="str">
        <f t="shared" si="58"/>
        <v xml:space="preserve">Colonoscopy </v>
      </c>
      <c r="C84" s="402" t="str">
        <f t="shared" si="59"/>
        <v>Colonoscopy</v>
      </c>
      <c r="D84" s="84" t="s">
        <v>100</v>
      </c>
      <c r="E84" s="21" t="s">
        <v>36</v>
      </c>
      <c r="F84" s="23"/>
      <c r="G84" s="24"/>
      <c r="H84" s="24"/>
      <c r="I84" s="25"/>
      <c r="J84" s="24"/>
      <c r="K84" s="24"/>
      <c r="L84" s="24"/>
      <c r="M84" s="24"/>
      <c r="N84" s="23"/>
      <c r="O84" s="24"/>
      <c r="P84" s="24"/>
      <c r="Q84" s="25"/>
      <c r="R84" s="201"/>
      <c r="S84" s="23"/>
      <c r="T84" s="24"/>
      <c r="U84" s="107"/>
    </row>
    <row r="85" spans="1:21" x14ac:dyDescent="0.2">
      <c r="A85" s="11">
        <f t="shared" si="57"/>
        <v>0</v>
      </c>
      <c r="B85" s="11" t="str">
        <f t="shared" si="58"/>
        <v>Colonoscopy4</v>
      </c>
      <c r="C85" s="402" t="str">
        <f t="shared" si="59"/>
        <v>Colonoscopy</v>
      </c>
      <c r="D85" s="154">
        <v>4</v>
      </c>
      <c r="E85" s="196" t="s">
        <v>15</v>
      </c>
      <c r="F85" s="27"/>
      <c r="G85" s="28"/>
      <c r="H85" s="28"/>
      <c r="I85" s="29"/>
      <c r="J85" s="365"/>
      <c r="K85" s="28"/>
      <c r="L85" s="28"/>
      <c r="M85" s="385"/>
      <c r="N85" s="27"/>
      <c r="O85" s="28"/>
      <c r="P85" s="28"/>
      <c r="Q85" s="29"/>
      <c r="R85" s="201"/>
      <c r="S85" s="181">
        <f>SUM(F85:I85)</f>
        <v>0</v>
      </c>
      <c r="T85" s="182">
        <f>SUM(J85:M85)</f>
        <v>0</v>
      </c>
      <c r="U85" s="183">
        <f>SUM(N85:Q85)</f>
        <v>0</v>
      </c>
    </row>
    <row r="86" spans="1:21" x14ac:dyDescent="0.2">
      <c r="A86" s="11">
        <f t="shared" si="57"/>
        <v>0</v>
      </c>
      <c r="B86" s="11" t="str">
        <f t="shared" si="58"/>
        <v>Colonoscopy5</v>
      </c>
      <c r="C86" s="402" t="str">
        <f t="shared" si="59"/>
        <v>Colonoscopy</v>
      </c>
      <c r="D86" s="184">
        <v>5</v>
      </c>
      <c r="E86" s="197" t="s">
        <v>14</v>
      </c>
      <c r="F86" s="31"/>
      <c r="G86" s="32"/>
      <c r="H86" s="32"/>
      <c r="I86" s="33"/>
      <c r="J86" s="366"/>
      <c r="K86" s="32"/>
      <c r="L86" s="32"/>
      <c r="M86" s="386"/>
      <c r="N86" s="31"/>
      <c r="O86" s="32"/>
      <c r="P86" s="32"/>
      <c r="Q86" s="33"/>
      <c r="R86" s="201"/>
      <c r="S86" s="166">
        <f t="shared" ref="S86" si="60">SUM(F86:I86)</f>
        <v>0</v>
      </c>
      <c r="T86" s="167">
        <f t="shared" ref="T86" si="61">SUM(J86:M86)</f>
        <v>0</v>
      </c>
      <c r="U86" s="168">
        <f t="shared" ref="U86" si="62">SUM(N86:Q86)</f>
        <v>0</v>
      </c>
    </row>
    <row r="87" spans="1:21" x14ac:dyDescent="0.2">
      <c r="A87" s="11">
        <f t="shared" si="57"/>
        <v>0</v>
      </c>
      <c r="B87" s="11" t="str">
        <f t="shared" si="58"/>
        <v>Colonoscopy6</v>
      </c>
      <c r="C87" s="402" t="str">
        <f t="shared" si="59"/>
        <v>Colonoscopy</v>
      </c>
      <c r="D87" s="84">
        <v>6</v>
      </c>
      <c r="E87" s="21" t="s">
        <v>18</v>
      </c>
      <c r="F87" s="62">
        <f>F85-F86</f>
        <v>0</v>
      </c>
      <c r="G87" s="63">
        <f t="shared" ref="G87:Q87" si="63">G85-G86</f>
        <v>0</v>
      </c>
      <c r="H87" s="63">
        <f t="shared" si="63"/>
        <v>0</v>
      </c>
      <c r="I87" s="64">
        <f t="shared" si="63"/>
        <v>0</v>
      </c>
      <c r="J87" s="361">
        <f t="shared" si="63"/>
        <v>0</v>
      </c>
      <c r="K87" s="63">
        <f t="shared" si="63"/>
        <v>0</v>
      </c>
      <c r="L87" s="63">
        <f t="shared" si="63"/>
        <v>0</v>
      </c>
      <c r="M87" s="381">
        <f t="shared" si="63"/>
        <v>0</v>
      </c>
      <c r="N87" s="62">
        <f t="shared" si="63"/>
        <v>0</v>
      </c>
      <c r="O87" s="63">
        <f t="shared" si="63"/>
        <v>0</v>
      </c>
      <c r="P87" s="63">
        <f t="shared" si="63"/>
        <v>0</v>
      </c>
      <c r="Q87" s="64">
        <f t="shared" si="63"/>
        <v>0</v>
      </c>
      <c r="R87" s="203"/>
      <c r="S87" s="395">
        <f t="shared" ref="S87:U87" si="64">S85-S86</f>
        <v>0</v>
      </c>
      <c r="T87" s="351">
        <f t="shared" si="64"/>
        <v>0</v>
      </c>
      <c r="U87" s="396">
        <f t="shared" si="64"/>
        <v>0</v>
      </c>
    </row>
    <row r="88" spans="1:21" x14ac:dyDescent="0.2">
      <c r="A88" s="11">
        <f t="shared" si="57"/>
        <v>0</v>
      </c>
      <c r="B88" s="11" t="str">
        <f t="shared" si="58"/>
        <v xml:space="preserve">Colonoscopy </v>
      </c>
      <c r="C88" s="402" t="str">
        <f t="shared" si="59"/>
        <v>Colonoscopy</v>
      </c>
      <c r="D88" s="88" t="s">
        <v>100</v>
      </c>
      <c r="E88" s="34"/>
      <c r="F88" s="35"/>
      <c r="G88" s="36"/>
      <c r="H88" s="36"/>
      <c r="I88" s="37"/>
      <c r="J88" s="39"/>
      <c r="K88" s="39"/>
      <c r="L88" s="39"/>
      <c r="M88" s="39"/>
      <c r="N88" s="38"/>
      <c r="O88" s="39"/>
      <c r="P88" s="39"/>
      <c r="Q88" s="40"/>
      <c r="R88" s="201"/>
      <c r="S88" s="38"/>
      <c r="T88" s="39"/>
      <c r="U88" s="108"/>
    </row>
    <row r="89" spans="1:21" x14ac:dyDescent="0.2">
      <c r="A89" s="11">
        <f t="shared" si="57"/>
        <v>0</v>
      </c>
      <c r="B89" s="11" t="str">
        <f t="shared" si="58"/>
        <v xml:space="preserve">Colonoscopy </v>
      </c>
      <c r="C89" s="402" t="str">
        <f t="shared" si="59"/>
        <v>Colonoscopy</v>
      </c>
      <c r="D89" s="84" t="s">
        <v>100</v>
      </c>
      <c r="E89" s="21" t="s">
        <v>32</v>
      </c>
      <c r="F89" s="23"/>
      <c r="G89" s="24"/>
      <c r="H89" s="24"/>
      <c r="I89" s="25"/>
      <c r="J89" s="24"/>
      <c r="K89" s="24"/>
      <c r="L89" s="24"/>
      <c r="M89" s="24"/>
      <c r="N89" s="23"/>
      <c r="O89" s="24"/>
      <c r="P89" s="24"/>
      <c r="Q89" s="25"/>
      <c r="R89" s="201"/>
      <c r="S89" s="23"/>
      <c r="T89" s="24"/>
      <c r="U89" s="107"/>
    </row>
    <row r="90" spans="1:21" x14ac:dyDescent="0.2">
      <c r="A90" s="11">
        <f t="shared" si="57"/>
        <v>0</v>
      </c>
      <c r="B90" s="11" t="str">
        <f t="shared" si="58"/>
        <v>Colonoscopy7</v>
      </c>
      <c r="C90" s="402" t="str">
        <f t="shared" si="59"/>
        <v>Colonoscopy</v>
      </c>
      <c r="D90" s="154">
        <v>7</v>
      </c>
      <c r="E90" s="196" t="s">
        <v>49</v>
      </c>
      <c r="F90" s="27"/>
      <c r="G90" s="28"/>
      <c r="H90" s="28"/>
      <c r="I90" s="29"/>
      <c r="J90" s="365"/>
      <c r="K90" s="28"/>
      <c r="L90" s="28"/>
      <c r="M90" s="385"/>
      <c r="N90" s="27"/>
      <c r="O90" s="28"/>
      <c r="P90" s="28"/>
      <c r="Q90" s="29"/>
      <c r="R90" s="206"/>
      <c r="S90" s="156">
        <f>SUM(F90:I90)</f>
        <v>0</v>
      </c>
      <c r="T90" s="157">
        <f>SUM(J90:M90)</f>
        <v>0</v>
      </c>
      <c r="U90" s="160">
        <f>SUM(N90:Q90)</f>
        <v>0</v>
      </c>
    </row>
    <row r="91" spans="1:21" x14ac:dyDescent="0.2">
      <c r="A91" s="11">
        <f t="shared" si="57"/>
        <v>0</v>
      </c>
      <c r="B91" s="11" t="str">
        <f t="shared" si="58"/>
        <v>Colonoscopy8</v>
      </c>
      <c r="C91" s="402" t="str">
        <f t="shared" si="59"/>
        <v>Colonoscopy</v>
      </c>
      <c r="D91" s="154">
        <v>8</v>
      </c>
      <c r="E91" s="197" t="s">
        <v>56</v>
      </c>
      <c r="F91" s="31"/>
      <c r="G91" s="32"/>
      <c r="H91" s="32"/>
      <c r="I91" s="33"/>
      <c r="J91" s="366"/>
      <c r="K91" s="32"/>
      <c r="L91" s="32"/>
      <c r="M91" s="386"/>
      <c r="N91" s="31"/>
      <c r="O91" s="32"/>
      <c r="P91" s="32"/>
      <c r="Q91" s="33"/>
      <c r="R91" s="206"/>
      <c r="S91" s="162">
        <f t="shared" ref="S91:S92" si="65">SUM(F91:I91)</f>
        <v>0</v>
      </c>
      <c r="T91" s="163">
        <f t="shared" ref="T91:T92" si="66">SUM(J91:M91)</f>
        <v>0</v>
      </c>
      <c r="U91" s="165">
        <f t="shared" ref="U91:U92" si="67">SUM(N91:Q91)</f>
        <v>0</v>
      </c>
    </row>
    <row r="92" spans="1:21" x14ac:dyDescent="0.2">
      <c r="A92" s="11">
        <f t="shared" si="57"/>
        <v>0</v>
      </c>
      <c r="B92" s="11" t="str">
        <f t="shared" si="58"/>
        <v>Colonoscopy9</v>
      </c>
      <c r="C92" s="402" t="str">
        <f t="shared" si="59"/>
        <v>Colonoscopy</v>
      </c>
      <c r="D92" s="84">
        <v>9</v>
      </c>
      <c r="E92" s="21" t="s">
        <v>35</v>
      </c>
      <c r="F92" s="62">
        <f t="shared" ref="F92:Q92" si="68">SUM(F90:F91)</f>
        <v>0</v>
      </c>
      <c r="G92" s="63">
        <f t="shared" si="68"/>
        <v>0</v>
      </c>
      <c r="H92" s="63">
        <f t="shared" si="68"/>
        <v>0</v>
      </c>
      <c r="I92" s="64">
        <f t="shared" si="68"/>
        <v>0</v>
      </c>
      <c r="J92" s="361">
        <f t="shared" si="68"/>
        <v>0</v>
      </c>
      <c r="K92" s="63">
        <f t="shared" si="68"/>
        <v>0</v>
      </c>
      <c r="L92" s="63">
        <f t="shared" si="68"/>
        <v>0</v>
      </c>
      <c r="M92" s="381">
        <f t="shared" si="68"/>
        <v>0</v>
      </c>
      <c r="N92" s="62">
        <f t="shared" si="68"/>
        <v>0</v>
      </c>
      <c r="O92" s="63">
        <f t="shared" si="68"/>
        <v>0</v>
      </c>
      <c r="P92" s="63">
        <f t="shared" si="68"/>
        <v>0</v>
      </c>
      <c r="Q92" s="64">
        <f t="shared" si="68"/>
        <v>0</v>
      </c>
      <c r="R92" s="203"/>
      <c r="S92" s="62">
        <f t="shared" si="65"/>
        <v>0</v>
      </c>
      <c r="T92" s="63">
        <f t="shared" si="66"/>
        <v>0</v>
      </c>
      <c r="U92" s="103">
        <f t="shared" si="67"/>
        <v>0</v>
      </c>
    </row>
    <row r="93" spans="1:21" x14ac:dyDescent="0.2">
      <c r="A93" s="11">
        <f t="shared" si="57"/>
        <v>0</v>
      </c>
      <c r="B93" s="11" t="str">
        <f t="shared" si="58"/>
        <v xml:space="preserve">Colonoscopy </v>
      </c>
      <c r="C93" s="402" t="str">
        <f t="shared" si="59"/>
        <v>Colonoscopy</v>
      </c>
      <c r="D93" s="89" t="s">
        <v>100</v>
      </c>
      <c r="E93" s="43"/>
      <c r="F93" s="38"/>
      <c r="G93" s="39"/>
      <c r="H93" s="39"/>
      <c r="I93" s="40"/>
      <c r="J93" s="39"/>
      <c r="K93" s="39"/>
      <c r="L93" s="39"/>
      <c r="M93" s="39"/>
      <c r="N93" s="38"/>
      <c r="O93" s="39"/>
      <c r="P93" s="39"/>
      <c r="Q93" s="40"/>
      <c r="R93" s="206"/>
      <c r="S93" s="38"/>
      <c r="T93" s="39"/>
      <c r="U93" s="108"/>
    </row>
    <row r="94" spans="1:21" x14ac:dyDescent="0.2">
      <c r="A94" s="11">
        <f t="shared" si="57"/>
        <v>0</v>
      </c>
      <c r="B94" s="11" t="str">
        <f t="shared" si="58"/>
        <v xml:space="preserve">Colonoscopy </v>
      </c>
      <c r="C94" s="402" t="str">
        <f t="shared" si="59"/>
        <v>Colonoscopy</v>
      </c>
      <c r="D94" s="84" t="s">
        <v>100</v>
      </c>
      <c r="E94" s="21" t="s">
        <v>27</v>
      </c>
      <c r="F94" s="23"/>
      <c r="G94" s="24"/>
      <c r="H94" s="24"/>
      <c r="I94" s="25"/>
      <c r="J94" s="24"/>
      <c r="K94" s="24"/>
      <c r="L94" s="24"/>
      <c r="M94" s="24"/>
      <c r="N94" s="23"/>
      <c r="O94" s="24"/>
      <c r="P94" s="24"/>
      <c r="Q94" s="25"/>
      <c r="R94" s="206"/>
      <c r="S94" s="23"/>
      <c r="T94" s="24"/>
      <c r="U94" s="107"/>
    </row>
    <row r="95" spans="1:21" x14ac:dyDescent="0.2">
      <c r="A95" s="11">
        <f t="shared" si="57"/>
        <v>0</v>
      </c>
      <c r="B95" s="11" t="str">
        <f t="shared" si="58"/>
        <v>Colonoscopy10</v>
      </c>
      <c r="C95" s="402" t="str">
        <f t="shared" si="59"/>
        <v>Colonoscopy</v>
      </c>
      <c r="D95" s="154">
        <v>10</v>
      </c>
      <c r="E95" s="155" t="s">
        <v>133</v>
      </c>
      <c r="F95" s="156">
        <f>F87-F90</f>
        <v>0</v>
      </c>
      <c r="G95" s="157">
        <f t="shared" ref="G95:Q95" si="69">G87-G90</f>
        <v>0</v>
      </c>
      <c r="H95" s="157">
        <f t="shared" si="69"/>
        <v>0</v>
      </c>
      <c r="I95" s="158">
        <f t="shared" si="69"/>
        <v>0</v>
      </c>
      <c r="J95" s="352">
        <f t="shared" si="69"/>
        <v>0</v>
      </c>
      <c r="K95" s="157">
        <f t="shared" si="69"/>
        <v>0</v>
      </c>
      <c r="L95" s="157">
        <f t="shared" si="69"/>
        <v>0</v>
      </c>
      <c r="M95" s="380">
        <f t="shared" si="69"/>
        <v>0</v>
      </c>
      <c r="N95" s="156">
        <f t="shared" si="69"/>
        <v>0</v>
      </c>
      <c r="O95" s="157">
        <f t="shared" si="69"/>
        <v>0</v>
      </c>
      <c r="P95" s="157">
        <f t="shared" si="69"/>
        <v>0</v>
      </c>
      <c r="Q95" s="158">
        <f t="shared" si="69"/>
        <v>0</v>
      </c>
      <c r="R95" s="204"/>
      <c r="S95" s="353">
        <f t="shared" ref="S95:U95" si="70">S87-S90</f>
        <v>0</v>
      </c>
      <c r="T95" s="352">
        <f t="shared" si="70"/>
        <v>0</v>
      </c>
      <c r="U95" s="160">
        <f t="shared" si="70"/>
        <v>0</v>
      </c>
    </row>
    <row r="96" spans="1:21" x14ac:dyDescent="0.2">
      <c r="A96" s="11">
        <f t="shared" si="57"/>
        <v>0</v>
      </c>
      <c r="B96" s="11" t="str">
        <f t="shared" si="58"/>
        <v>Colonoscopy11</v>
      </c>
      <c r="C96" s="402" t="str">
        <f t="shared" si="59"/>
        <v>Colonoscopy</v>
      </c>
      <c r="D96" s="154">
        <v>11</v>
      </c>
      <c r="E96" s="155" t="s">
        <v>134</v>
      </c>
      <c r="F96" s="162">
        <f t="shared" ref="F96:U96" si="71">F87-F92</f>
        <v>0</v>
      </c>
      <c r="G96" s="163">
        <f t="shared" si="71"/>
        <v>0</v>
      </c>
      <c r="H96" s="163">
        <f t="shared" si="71"/>
        <v>0</v>
      </c>
      <c r="I96" s="164">
        <f t="shared" si="71"/>
        <v>0</v>
      </c>
      <c r="J96" s="362">
        <f t="shared" si="71"/>
        <v>0</v>
      </c>
      <c r="K96" s="163">
        <f t="shared" si="71"/>
        <v>0</v>
      </c>
      <c r="L96" s="163">
        <f t="shared" si="71"/>
        <v>0</v>
      </c>
      <c r="M96" s="382">
        <f t="shared" si="71"/>
        <v>0</v>
      </c>
      <c r="N96" s="162">
        <f t="shared" si="71"/>
        <v>0</v>
      </c>
      <c r="O96" s="163">
        <f t="shared" si="71"/>
        <v>0</v>
      </c>
      <c r="P96" s="163">
        <f t="shared" si="71"/>
        <v>0</v>
      </c>
      <c r="Q96" s="164">
        <f t="shared" si="71"/>
        <v>0</v>
      </c>
      <c r="R96" s="204">
        <f t="shared" si="71"/>
        <v>0</v>
      </c>
      <c r="S96" s="156">
        <f t="shared" si="71"/>
        <v>0</v>
      </c>
      <c r="T96" s="163">
        <f t="shared" si="71"/>
        <v>0</v>
      </c>
      <c r="U96" s="165">
        <f t="shared" si="71"/>
        <v>0</v>
      </c>
    </row>
    <row r="97" spans="1:21" x14ac:dyDescent="0.2">
      <c r="A97" s="11">
        <f t="shared" si="57"/>
        <v>0</v>
      </c>
      <c r="B97" s="11" t="str">
        <f t="shared" si="58"/>
        <v>Colonoscopy12</v>
      </c>
      <c r="C97" s="402" t="str">
        <f t="shared" si="59"/>
        <v>Colonoscopy</v>
      </c>
      <c r="D97" s="154">
        <v>12</v>
      </c>
      <c r="E97" s="161" t="s">
        <v>30</v>
      </c>
      <c r="F97" s="173">
        <f>F82+F96</f>
        <v>0</v>
      </c>
      <c r="G97" s="167">
        <f>F97+G96</f>
        <v>0</v>
      </c>
      <c r="H97" s="167">
        <f t="shared" ref="H97:Q97" si="72">G97+H96</f>
        <v>0</v>
      </c>
      <c r="I97" s="169">
        <f t="shared" si="72"/>
        <v>0</v>
      </c>
      <c r="J97" s="363">
        <f t="shared" si="72"/>
        <v>0</v>
      </c>
      <c r="K97" s="167">
        <f t="shared" si="72"/>
        <v>0</v>
      </c>
      <c r="L97" s="167">
        <f t="shared" si="72"/>
        <v>0</v>
      </c>
      <c r="M97" s="383">
        <f t="shared" si="72"/>
        <v>0</v>
      </c>
      <c r="N97" s="166">
        <f t="shared" si="72"/>
        <v>0</v>
      </c>
      <c r="O97" s="167">
        <f t="shared" si="72"/>
        <v>0</v>
      </c>
      <c r="P97" s="167">
        <f t="shared" si="72"/>
        <v>0</v>
      </c>
      <c r="Q97" s="169">
        <f t="shared" si="72"/>
        <v>0</v>
      </c>
      <c r="R97" s="204"/>
      <c r="S97" s="166">
        <f>I97</f>
        <v>0</v>
      </c>
      <c r="T97" s="167">
        <f>M97</f>
        <v>0</v>
      </c>
      <c r="U97" s="168">
        <f>Q97</f>
        <v>0</v>
      </c>
    </row>
    <row r="98" spans="1:21" x14ac:dyDescent="0.2">
      <c r="A98" s="11">
        <f t="shared" si="57"/>
        <v>0</v>
      </c>
      <c r="B98" s="11" t="str">
        <f t="shared" si="58"/>
        <v>Colonoscopy13</v>
      </c>
      <c r="C98" s="402" t="str">
        <f t="shared" si="59"/>
        <v>Colonoscopy</v>
      </c>
      <c r="D98" s="154">
        <v>13</v>
      </c>
      <c r="E98" s="155" t="s">
        <v>28</v>
      </c>
      <c r="F98" s="166" t="e">
        <f>F97/(F92/13)</f>
        <v>#DIV/0!</v>
      </c>
      <c r="G98" s="167" t="e">
        <f t="shared" ref="G98:Q98" si="73">G97/(G92/13)</f>
        <v>#DIV/0!</v>
      </c>
      <c r="H98" s="167" t="e">
        <f t="shared" si="73"/>
        <v>#DIV/0!</v>
      </c>
      <c r="I98" s="169" t="e">
        <f t="shared" si="73"/>
        <v>#DIV/0!</v>
      </c>
      <c r="J98" s="363" t="e">
        <f t="shared" si="73"/>
        <v>#DIV/0!</v>
      </c>
      <c r="K98" s="167" t="e">
        <f t="shared" si="73"/>
        <v>#DIV/0!</v>
      </c>
      <c r="L98" s="167" t="e">
        <f t="shared" si="73"/>
        <v>#DIV/0!</v>
      </c>
      <c r="M98" s="383" t="e">
        <f t="shared" si="73"/>
        <v>#DIV/0!</v>
      </c>
      <c r="N98" s="166" t="e">
        <f t="shared" si="73"/>
        <v>#DIV/0!</v>
      </c>
      <c r="O98" s="167" t="e">
        <f t="shared" si="73"/>
        <v>#DIV/0!</v>
      </c>
      <c r="P98" s="167" t="e">
        <f t="shared" si="73"/>
        <v>#DIV/0!</v>
      </c>
      <c r="Q98" s="169" t="e">
        <f t="shared" si="73"/>
        <v>#DIV/0!</v>
      </c>
      <c r="R98" s="204"/>
      <c r="S98" s="166" t="e">
        <f t="shared" ref="S98" si="74">I98</f>
        <v>#DIV/0!</v>
      </c>
      <c r="T98" s="167" t="e">
        <f t="shared" ref="T98" si="75">M98</f>
        <v>#DIV/0!</v>
      </c>
      <c r="U98" s="168" t="e">
        <f t="shared" ref="U98" si="76">Q98</f>
        <v>#DIV/0!</v>
      </c>
    </row>
    <row r="99" spans="1:21" x14ac:dyDescent="0.2">
      <c r="A99" s="11">
        <f t="shared" si="57"/>
        <v>0</v>
      </c>
      <c r="B99" s="11" t="str">
        <f t="shared" si="58"/>
        <v>Colonoscopy14</v>
      </c>
      <c r="C99" s="402" t="str">
        <f t="shared" si="59"/>
        <v>Colonoscopy</v>
      </c>
      <c r="D99" s="154">
        <v>14</v>
      </c>
      <c r="E99" s="161" t="s">
        <v>316</v>
      </c>
      <c r="F99" s="48"/>
      <c r="G99" s="46"/>
      <c r="H99" s="46"/>
      <c r="I99" s="47"/>
      <c r="J99" s="367"/>
      <c r="K99" s="46"/>
      <c r="L99" s="46"/>
      <c r="M99" s="387"/>
      <c r="N99" s="48"/>
      <c r="O99" s="46"/>
      <c r="P99" s="46"/>
      <c r="Q99" s="47"/>
      <c r="R99" s="206"/>
      <c r="S99" s="166">
        <f>I99</f>
        <v>0</v>
      </c>
      <c r="T99" s="167">
        <f>M99</f>
        <v>0</v>
      </c>
      <c r="U99" s="168">
        <f>Q99</f>
        <v>0</v>
      </c>
    </row>
    <row r="100" spans="1:21" ht="13.5" thickBot="1" x14ac:dyDescent="0.25">
      <c r="A100" s="11">
        <f t="shared" si="57"/>
        <v>0</v>
      </c>
      <c r="B100" s="11" t="str">
        <f t="shared" si="58"/>
        <v>Colonoscopy15</v>
      </c>
      <c r="C100" s="402" t="str">
        <f t="shared" si="59"/>
        <v>Colonoscopy</v>
      </c>
      <c r="D100" s="342">
        <v>15</v>
      </c>
      <c r="E100" s="155" t="s">
        <v>50</v>
      </c>
      <c r="F100" s="376"/>
      <c r="G100" s="350"/>
      <c r="H100" s="350"/>
      <c r="I100" s="377"/>
      <c r="J100" s="368"/>
      <c r="K100" s="350"/>
      <c r="L100" s="350"/>
      <c r="M100" s="388"/>
      <c r="N100" s="376"/>
      <c r="O100" s="350"/>
      <c r="P100" s="350"/>
      <c r="Q100" s="377"/>
      <c r="R100" s="206"/>
      <c r="S100" s="162"/>
      <c r="T100" s="163"/>
      <c r="U100" s="165"/>
    </row>
    <row r="101" spans="1:21" ht="18.75" thickBot="1" x14ac:dyDescent="0.3">
      <c r="A101" s="11">
        <f t="shared" si="57"/>
        <v>0</v>
      </c>
      <c r="B101" s="11" t="str">
        <f t="shared" si="58"/>
        <v>CystoscopyCystoscopy</v>
      </c>
      <c r="C101" s="401" t="str">
        <f>D101</f>
        <v>Cystoscopy</v>
      </c>
      <c r="D101" s="68" t="s">
        <v>313</v>
      </c>
      <c r="E101" s="80"/>
      <c r="F101" s="375"/>
      <c r="G101" s="81"/>
      <c r="H101" s="81"/>
      <c r="I101" s="372"/>
      <c r="J101" s="81"/>
      <c r="K101" s="81"/>
      <c r="L101" s="81"/>
      <c r="M101" s="81"/>
      <c r="N101" s="391"/>
      <c r="O101" s="69"/>
      <c r="P101" s="69"/>
      <c r="Q101" s="392"/>
      <c r="R101" s="69"/>
      <c r="S101" s="391"/>
      <c r="T101" s="69"/>
      <c r="U101" s="82"/>
    </row>
    <row r="102" spans="1:21" x14ac:dyDescent="0.2">
      <c r="A102" s="11">
        <f t="shared" si="57"/>
        <v>0</v>
      </c>
      <c r="B102" s="11" t="str">
        <f t="shared" si="58"/>
        <v>Cystoscopy1</v>
      </c>
      <c r="C102" s="402" t="str">
        <f>C101</f>
        <v>Cystoscopy</v>
      </c>
      <c r="D102" s="84">
        <v>1</v>
      </c>
      <c r="E102" s="21" t="s">
        <v>314</v>
      </c>
      <c r="F102" s="198">
        <v>0</v>
      </c>
      <c r="G102" s="20"/>
      <c r="H102" s="20"/>
      <c r="I102" s="120"/>
      <c r="J102" s="13"/>
      <c r="K102" s="13"/>
      <c r="L102" s="13"/>
      <c r="M102" s="13"/>
      <c r="N102" s="128"/>
      <c r="O102" s="13"/>
      <c r="P102" s="13"/>
      <c r="Q102" s="129"/>
      <c r="R102" s="201"/>
      <c r="S102" s="119"/>
      <c r="T102" s="20"/>
      <c r="U102" s="121"/>
    </row>
    <row r="103" spans="1:21" x14ac:dyDescent="0.2">
      <c r="A103" s="11">
        <f t="shared" si="57"/>
        <v>0</v>
      </c>
      <c r="B103" s="11" t="str">
        <f t="shared" si="58"/>
        <v>Cystoscopy2</v>
      </c>
      <c r="C103" s="402" t="str">
        <f t="shared" ref="C103:C122" si="77">C102</f>
        <v>Cystoscopy</v>
      </c>
      <c r="D103" s="84">
        <v>2</v>
      </c>
      <c r="E103" s="21" t="s">
        <v>315</v>
      </c>
      <c r="F103" s="198">
        <v>0</v>
      </c>
      <c r="G103" s="20"/>
      <c r="H103" s="20"/>
      <c r="I103" s="120"/>
      <c r="J103" s="20"/>
      <c r="K103" s="20"/>
      <c r="L103" s="20"/>
      <c r="M103" s="20"/>
      <c r="N103" s="119"/>
      <c r="O103" s="20"/>
      <c r="P103" s="20"/>
      <c r="Q103" s="120"/>
      <c r="R103" s="201"/>
      <c r="S103" s="119"/>
      <c r="T103" s="20"/>
      <c r="U103" s="121"/>
    </row>
    <row r="104" spans="1:21" x14ac:dyDescent="0.2">
      <c r="A104" s="11">
        <f t="shared" si="57"/>
        <v>0</v>
      </c>
      <c r="B104" s="11" t="str">
        <f t="shared" si="58"/>
        <v>Cystoscopy3</v>
      </c>
      <c r="C104" s="402" t="str">
        <f t="shared" si="77"/>
        <v>Cystoscopy</v>
      </c>
      <c r="D104" s="84">
        <v>3</v>
      </c>
      <c r="E104" s="21" t="s">
        <v>118</v>
      </c>
      <c r="F104" s="198">
        <v>0</v>
      </c>
      <c r="G104" s="20"/>
      <c r="H104" s="20"/>
      <c r="I104" s="120"/>
      <c r="J104" s="20"/>
      <c r="K104" s="20"/>
      <c r="L104" s="20"/>
      <c r="M104" s="20"/>
      <c r="N104" s="119"/>
      <c r="O104" s="20"/>
      <c r="P104" s="20"/>
      <c r="Q104" s="120"/>
      <c r="R104" s="201"/>
      <c r="S104" s="119"/>
      <c r="T104" s="20"/>
      <c r="U104" s="121"/>
    </row>
    <row r="105" spans="1:21" x14ac:dyDescent="0.2">
      <c r="A105" s="11">
        <f t="shared" si="57"/>
        <v>0</v>
      </c>
      <c r="B105" s="11" t="str">
        <f t="shared" si="58"/>
        <v xml:space="preserve">Cystoscopy </v>
      </c>
      <c r="C105" s="402" t="str">
        <f t="shared" si="77"/>
        <v>Cystoscopy</v>
      </c>
      <c r="D105" s="88" t="s">
        <v>100</v>
      </c>
      <c r="E105" s="34"/>
      <c r="F105" s="119"/>
      <c r="G105" s="20"/>
      <c r="H105" s="20"/>
      <c r="I105" s="120"/>
      <c r="J105" s="52"/>
      <c r="K105" s="52"/>
      <c r="L105" s="52"/>
      <c r="M105" s="52"/>
      <c r="N105" s="130"/>
      <c r="O105" s="52"/>
      <c r="P105" s="52"/>
      <c r="Q105" s="131"/>
      <c r="R105" s="201"/>
      <c r="S105" s="119"/>
      <c r="T105" s="20"/>
      <c r="U105" s="121"/>
    </row>
    <row r="106" spans="1:21" x14ac:dyDescent="0.2">
      <c r="A106" s="11">
        <f t="shared" si="57"/>
        <v>0</v>
      </c>
      <c r="B106" s="11" t="str">
        <f t="shared" si="58"/>
        <v xml:space="preserve">Cystoscopy </v>
      </c>
      <c r="C106" s="402" t="str">
        <f t="shared" si="77"/>
        <v>Cystoscopy</v>
      </c>
      <c r="D106" s="84" t="s">
        <v>100</v>
      </c>
      <c r="E106" s="21" t="s">
        <v>36</v>
      </c>
      <c r="F106" s="23"/>
      <c r="G106" s="24"/>
      <c r="H106" s="24"/>
      <c r="I106" s="25"/>
      <c r="J106" s="24"/>
      <c r="K106" s="24"/>
      <c r="L106" s="24"/>
      <c r="M106" s="24"/>
      <c r="N106" s="23"/>
      <c r="O106" s="24"/>
      <c r="P106" s="24"/>
      <c r="Q106" s="25"/>
      <c r="R106" s="201"/>
      <c r="S106" s="23"/>
      <c r="T106" s="24"/>
      <c r="U106" s="107"/>
    </row>
    <row r="107" spans="1:21" x14ac:dyDescent="0.2">
      <c r="A107" s="11">
        <f t="shared" si="57"/>
        <v>0</v>
      </c>
      <c r="B107" s="11" t="str">
        <f t="shared" si="58"/>
        <v>Cystoscopy4</v>
      </c>
      <c r="C107" s="402" t="str">
        <f t="shared" si="77"/>
        <v>Cystoscopy</v>
      </c>
      <c r="D107" s="154">
        <v>4</v>
      </c>
      <c r="E107" s="196" t="s">
        <v>15</v>
      </c>
      <c r="F107" s="27"/>
      <c r="G107" s="28"/>
      <c r="H107" s="28"/>
      <c r="I107" s="29"/>
      <c r="J107" s="365"/>
      <c r="K107" s="28"/>
      <c r="L107" s="28"/>
      <c r="M107" s="385"/>
      <c r="N107" s="27"/>
      <c r="O107" s="28"/>
      <c r="P107" s="28"/>
      <c r="Q107" s="29"/>
      <c r="R107" s="201"/>
      <c r="S107" s="181">
        <f>SUM(F107:I107)</f>
        <v>0</v>
      </c>
      <c r="T107" s="182">
        <f>SUM(J107:M107)</f>
        <v>0</v>
      </c>
      <c r="U107" s="183">
        <f>SUM(N107:Q107)</f>
        <v>0</v>
      </c>
    </row>
    <row r="108" spans="1:21" x14ac:dyDescent="0.2">
      <c r="A108" s="11">
        <f t="shared" si="57"/>
        <v>0</v>
      </c>
      <c r="B108" s="11" t="str">
        <f t="shared" si="58"/>
        <v>Cystoscopy5</v>
      </c>
      <c r="C108" s="402" t="str">
        <f t="shared" si="77"/>
        <v>Cystoscopy</v>
      </c>
      <c r="D108" s="184">
        <v>5</v>
      </c>
      <c r="E108" s="197" t="s">
        <v>14</v>
      </c>
      <c r="F108" s="31"/>
      <c r="G108" s="32"/>
      <c r="H108" s="32"/>
      <c r="I108" s="33"/>
      <c r="J108" s="366"/>
      <c r="K108" s="32"/>
      <c r="L108" s="32"/>
      <c r="M108" s="386"/>
      <c r="N108" s="31"/>
      <c r="O108" s="32"/>
      <c r="P108" s="32"/>
      <c r="Q108" s="33"/>
      <c r="R108" s="201"/>
      <c r="S108" s="166">
        <f t="shared" ref="S108" si="78">SUM(F108:I108)</f>
        <v>0</v>
      </c>
      <c r="T108" s="167">
        <f t="shared" ref="T108" si="79">SUM(J108:M108)</f>
        <v>0</v>
      </c>
      <c r="U108" s="168">
        <f t="shared" ref="U108" si="80">SUM(N108:Q108)</f>
        <v>0</v>
      </c>
    </row>
    <row r="109" spans="1:21" x14ac:dyDescent="0.2">
      <c r="A109" s="11">
        <f t="shared" si="57"/>
        <v>0</v>
      </c>
      <c r="B109" s="11" t="str">
        <f t="shared" si="58"/>
        <v>Cystoscopy6</v>
      </c>
      <c r="C109" s="402" t="str">
        <f t="shared" si="77"/>
        <v>Cystoscopy</v>
      </c>
      <c r="D109" s="84">
        <v>6</v>
      </c>
      <c r="E109" s="21" t="s">
        <v>18</v>
      </c>
      <c r="F109" s="62">
        <f>F107-F108</f>
        <v>0</v>
      </c>
      <c r="G109" s="63">
        <f t="shared" ref="G109:Q109" si="81">G107-G108</f>
        <v>0</v>
      </c>
      <c r="H109" s="63">
        <f t="shared" si="81"/>
        <v>0</v>
      </c>
      <c r="I109" s="64">
        <f t="shared" si="81"/>
        <v>0</v>
      </c>
      <c r="J109" s="361">
        <f t="shared" si="81"/>
        <v>0</v>
      </c>
      <c r="K109" s="63">
        <f t="shared" si="81"/>
        <v>0</v>
      </c>
      <c r="L109" s="63">
        <f t="shared" si="81"/>
        <v>0</v>
      </c>
      <c r="M109" s="381">
        <f t="shared" si="81"/>
        <v>0</v>
      </c>
      <c r="N109" s="62">
        <f t="shared" si="81"/>
        <v>0</v>
      </c>
      <c r="O109" s="63">
        <f t="shared" si="81"/>
        <v>0</v>
      </c>
      <c r="P109" s="63">
        <f t="shared" si="81"/>
        <v>0</v>
      </c>
      <c r="Q109" s="64">
        <f t="shared" si="81"/>
        <v>0</v>
      </c>
      <c r="R109" s="203"/>
      <c r="S109" s="395">
        <f t="shared" ref="S109:U109" si="82">S107-S108</f>
        <v>0</v>
      </c>
      <c r="T109" s="351">
        <f t="shared" si="82"/>
        <v>0</v>
      </c>
      <c r="U109" s="396">
        <f t="shared" si="82"/>
        <v>0</v>
      </c>
    </row>
    <row r="110" spans="1:21" x14ac:dyDescent="0.2">
      <c r="A110" s="11">
        <f t="shared" si="57"/>
        <v>0</v>
      </c>
      <c r="B110" s="11" t="str">
        <f t="shared" si="58"/>
        <v xml:space="preserve">Cystoscopy </v>
      </c>
      <c r="C110" s="402" t="str">
        <f t="shared" si="77"/>
        <v>Cystoscopy</v>
      </c>
      <c r="D110" s="88" t="s">
        <v>100</v>
      </c>
      <c r="E110" s="34"/>
      <c r="F110" s="35"/>
      <c r="G110" s="36"/>
      <c r="H110" s="36"/>
      <c r="I110" s="37"/>
      <c r="J110" s="39"/>
      <c r="K110" s="39"/>
      <c r="L110" s="39"/>
      <c r="M110" s="39"/>
      <c r="N110" s="38"/>
      <c r="O110" s="39"/>
      <c r="P110" s="39"/>
      <c r="Q110" s="40"/>
      <c r="R110" s="201"/>
      <c r="S110" s="38"/>
      <c r="T110" s="39"/>
      <c r="U110" s="108"/>
    </row>
    <row r="111" spans="1:21" x14ac:dyDescent="0.2">
      <c r="A111" s="11">
        <f t="shared" si="57"/>
        <v>0</v>
      </c>
      <c r="B111" s="11" t="str">
        <f t="shared" si="58"/>
        <v xml:space="preserve">Cystoscopy </v>
      </c>
      <c r="C111" s="402" t="str">
        <f t="shared" si="77"/>
        <v>Cystoscopy</v>
      </c>
      <c r="D111" s="84" t="s">
        <v>100</v>
      </c>
      <c r="E111" s="21" t="s">
        <v>32</v>
      </c>
      <c r="F111" s="23"/>
      <c r="G111" s="24"/>
      <c r="H111" s="24"/>
      <c r="I111" s="25"/>
      <c r="J111" s="24"/>
      <c r="K111" s="24"/>
      <c r="L111" s="24"/>
      <c r="M111" s="24"/>
      <c r="N111" s="23"/>
      <c r="O111" s="24"/>
      <c r="P111" s="24"/>
      <c r="Q111" s="25"/>
      <c r="R111" s="201"/>
      <c r="S111" s="23"/>
      <c r="T111" s="24"/>
      <c r="U111" s="107"/>
    </row>
    <row r="112" spans="1:21" x14ac:dyDescent="0.2">
      <c r="A112" s="11">
        <f t="shared" si="57"/>
        <v>0</v>
      </c>
      <c r="B112" s="11" t="str">
        <f t="shared" si="58"/>
        <v>Cystoscopy7</v>
      </c>
      <c r="C112" s="402" t="str">
        <f t="shared" si="77"/>
        <v>Cystoscopy</v>
      </c>
      <c r="D112" s="154">
        <v>7</v>
      </c>
      <c r="E112" s="196" t="s">
        <v>49</v>
      </c>
      <c r="F112" s="27"/>
      <c r="G112" s="28"/>
      <c r="H112" s="28"/>
      <c r="I112" s="29"/>
      <c r="J112" s="365"/>
      <c r="K112" s="28"/>
      <c r="L112" s="28"/>
      <c r="M112" s="385"/>
      <c r="N112" s="27"/>
      <c r="O112" s="28"/>
      <c r="P112" s="28"/>
      <c r="Q112" s="29"/>
      <c r="R112" s="206"/>
      <c r="S112" s="156">
        <f>SUM(F112:I112)</f>
        <v>0</v>
      </c>
      <c r="T112" s="157">
        <f>SUM(J112:M112)</f>
        <v>0</v>
      </c>
      <c r="U112" s="160">
        <f>SUM(N112:Q112)</f>
        <v>0</v>
      </c>
    </row>
    <row r="113" spans="1:21" x14ac:dyDescent="0.2">
      <c r="A113" s="11">
        <f t="shared" si="57"/>
        <v>0</v>
      </c>
      <c r="B113" s="11" t="str">
        <f t="shared" si="58"/>
        <v>Cystoscopy8</v>
      </c>
      <c r="C113" s="402" t="str">
        <f t="shared" si="77"/>
        <v>Cystoscopy</v>
      </c>
      <c r="D113" s="154">
        <v>8</v>
      </c>
      <c r="E113" s="197" t="s">
        <v>56</v>
      </c>
      <c r="F113" s="31"/>
      <c r="G113" s="32"/>
      <c r="H113" s="32"/>
      <c r="I113" s="33"/>
      <c r="J113" s="366"/>
      <c r="K113" s="32"/>
      <c r="L113" s="32"/>
      <c r="M113" s="386"/>
      <c r="N113" s="31"/>
      <c r="O113" s="32"/>
      <c r="P113" s="32"/>
      <c r="Q113" s="33"/>
      <c r="R113" s="206"/>
      <c r="S113" s="162">
        <f t="shared" ref="S113:S114" si="83">SUM(F113:I113)</f>
        <v>0</v>
      </c>
      <c r="T113" s="163">
        <f t="shared" ref="T113:T114" si="84">SUM(J113:M113)</f>
        <v>0</v>
      </c>
      <c r="U113" s="165">
        <f t="shared" ref="U113:U114" si="85">SUM(N113:Q113)</f>
        <v>0</v>
      </c>
    </row>
    <row r="114" spans="1:21" x14ac:dyDescent="0.2">
      <c r="A114" s="11">
        <f t="shared" si="57"/>
        <v>0</v>
      </c>
      <c r="B114" s="11" t="str">
        <f t="shared" si="58"/>
        <v>Cystoscopy9</v>
      </c>
      <c r="C114" s="402" t="str">
        <f t="shared" si="77"/>
        <v>Cystoscopy</v>
      </c>
      <c r="D114" s="84">
        <v>9</v>
      </c>
      <c r="E114" s="21" t="s">
        <v>35</v>
      </c>
      <c r="F114" s="62">
        <f t="shared" ref="F114:Q114" si="86">SUM(F112:F113)</f>
        <v>0</v>
      </c>
      <c r="G114" s="63">
        <f t="shared" si="86"/>
        <v>0</v>
      </c>
      <c r="H114" s="63">
        <f t="shared" si="86"/>
        <v>0</v>
      </c>
      <c r="I114" s="64">
        <f t="shared" si="86"/>
        <v>0</v>
      </c>
      <c r="J114" s="361">
        <f t="shared" si="86"/>
        <v>0</v>
      </c>
      <c r="K114" s="63">
        <f t="shared" si="86"/>
        <v>0</v>
      </c>
      <c r="L114" s="63">
        <f t="shared" si="86"/>
        <v>0</v>
      </c>
      <c r="M114" s="381">
        <f t="shared" si="86"/>
        <v>0</v>
      </c>
      <c r="N114" s="62">
        <f t="shared" si="86"/>
        <v>0</v>
      </c>
      <c r="O114" s="63">
        <f t="shared" si="86"/>
        <v>0</v>
      </c>
      <c r="P114" s="63">
        <f t="shared" si="86"/>
        <v>0</v>
      </c>
      <c r="Q114" s="64">
        <f t="shared" si="86"/>
        <v>0</v>
      </c>
      <c r="R114" s="203"/>
      <c r="S114" s="62">
        <f t="shared" si="83"/>
        <v>0</v>
      </c>
      <c r="T114" s="63">
        <f t="shared" si="84"/>
        <v>0</v>
      </c>
      <c r="U114" s="103">
        <f t="shared" si="85"/>
        <v>0</v>
      </c>
    </row>
    <row r="115" spans="1:21" x14ac:dyDescent="0.2">
      <c r="A115" s="11">
        <f t="shared" si="57"/>
        <v>0</v>
      </c>
      <c r="B115" s="11" t="str">
        <f t="shared" si="58"/>
        <v xml:space="preserve">Cystoscopy </v>
      </c>
      <c r="C115" s="402" t="str">
        <f t="shared" si="77"/>
        <v>Cystoscopy</v>
      </c>
      <c r="D115" s="89" t="s">
        <v>100</v>
      </c>
      <c r="E115" s="43"/>
      <c r="F115" s="38"/>
      <c r="G115" s="39"/>
      <c r="H115" s="39"/>
      <c r="I115" s="40"/>
      <c r="J115" s="39"/>
      <c r="K115" s="39"/>
      <c r="L115" s="39"/>
      <c r="M115" s="39"/>
      <c r="N115" s="38"/>
      <c r="O115" s="39"/>
      <c r="P115" s="39"/>
      <c r="Q115" s="40"/>
      <c r="R115" s="206"/>
      <c r="S115" s="38"/>
      <c r="T115" s="39"/>
      <c r="U115" s="108"/>
    </row>
    <row r="116" spans="1:21" x14ac:dyDescent="0.2">
      <c r="A116" s="11">
        <f t="shared" si="57"/>
        <v>0</v>
      </c>
      <c r="B116" s="11" t="str">
        <f t="shared" si="58"/>
        <v xml:space="preserve">Cystoscopy </v>
      </c>
      <c r="C116" s="402" t="str">
        <f t="shared" si="77"/>
        <v>Cystoscopy</v>
      </c>
      <c r="D116" s="84" t="s">
        <v>100</v>
      </c>
      <c r="E116" s="21" t="s">
        <v>27</v>
      </c>
      <c r="F116" s="23"/>
      <c r="G116" s="24"/>
      <c r="H116" s="24"/>
      <c r="I116" s="25"/>
      <c r="J116" s="24"/>
      <c r="K116" s="24"/>
      <c r="L116" s="24"/>
      <c r="M116" s="24"/>
      <c r="N116" s="23"/>
      <c r="O116" s="24"/>
      <c r="P116" s="24"/>
      <c r="Q116" s="25"/>
      <c r="R116" s="206"/>
      <c r="S116" s="23"/>
      <c r="T116" s="24"/>
      <c r="U116" s="107"/>
    </row>
    <row r="117" spans="1:21" x14ac:dyDescent="0.2">
      <c r="A117" s="11">
        <f t="shared" si="57"/>
        <v>0</v>
      </c>
      <c r="B117" s="11" t="str">
        <f t="shared" si="58"/>
        <v>Cystoscopy10</v>
      </c>
      <c r="C117" s="402" t="str">
        <f t="shared" si="77"/>
        <v>Cystoscopy</v>
      </c>
      <c r="D117" s="154">
        <v>10</v>
      </c>
      <c r="E117" s="155" t="s">
        <v>133</v>
      </c>
      <c r="F117" s="156">
        <f>F109-F112</f>
        <v>0</v>
      </c>
      <c r="G117" s="157">
        <f t="shared" ref="G117:Q117" si="87">G109-G112</f>
        <v>0</v>
      </c>
      <c r="H117" s="157">
        <f t="shared" si="87"/>
        <v>0</v>
      </c>
      <c r="I117" s="158">
        <f t="shared" si="87"/>
        <v>0</v>
      </c>
      <c r="J117" s="352">
        <f t="shared" si="87"/>
        <v>0</v>
      </c>
      <c r="K117" s="157">
        <f t="shared" si="87"/>
        <v>0</v>
      </c>
      <c r="L117" s="157">
        <f t="shared" si="87"/>
        <v>0</v>
      </c>
      <c r="M117" s="380">
        <f t="shared" si="87"/>
        <v>0</v>
      </c>
      <c r="N117" s="156">
        <f t="shared" si="87"/>
        <v>0</v>
      </c>
      <c r="O117" s="157">
        <f t="shared" si="87"/>
        <v>0</v>
      </c>
      <c r="P117" s="157">
        <f t="shared" si="87"/>
        <v>0</v>
      </c>
      <c r="Q117" s="158">
        <f t="shared" si="87"/>
        <v>0</v>
      </c>
      <c r="R117" s="204"/>
      <c r="S117" s="353">
        <f t="shared" ref="S117:U117" si="88">S109-S112</f>
        <v>0</v>
      </c>
      <c r="T117" s="352">
        <f t="shared" si="88"/>
        <v>0</v>
      </c>
      <c r="U117" s="160">
        <f t="shared" si="88"/>
        <v>0</v>
      </c>
    </row>
    <row r="118" spans="1:21" x14ac:dyDescent="0.2">
      <c r="A118" s="11">
        <f t="shared" si="57"/>
        <v>0</v>
      </c>
      <c r="B118" s="11" t="str">
        <f t="shared" si="58"/>
        <v>Cystoscopy11</v>
      </c>
      <c r="C118" s="402" t="str">
        <f t="shared" si="77"/>
        <v>Cystoscopy</v>
      </c>
      <c r="D118" s="154">
        <v>11</v>
      </c>
      <c r="E118" s="155" t="s">
        <v>134</v>
      </c>
      <c r="F118" s="162">
        <f t="shared" ref="F118:U118" si="89">F109-F114</f>
        <v>0</v>
      </c>
      <c r="G118" s="163">
        <f t="shared" si="89"/>
        <v>0</v>
      </c>
      <c r="H118" s="163">
        <f t="shared" si="89"/>
        <v>0</v>
      </c>
      <c r="I118" s="164">
        <f t="shared" si="89"/>
        <v>0</v>
      </c>
      <c r="J118" s="362">
        <f t="shared" si="89"/>
        <v>0</v>
      </c>
      <c r="K118" s="163">
        <f t="shared" si="89"/>
        <v>0</v>
      </c>
      <c r="L118" s="163">
        <f t="shared" si="89"/>
        <v>0</v>
      </c>
      <c r="M118" s="382">
        <f t="shared" si="89"/>
        <v>0</v>
      </c>
      <c r="N118" s="162">
        <f t="shared" si="89"/>
        <v>0</v>
      </c>
      <c r="O118" s="163">
        <f t="shared" si="89"/>
        <v>0</v>
      </c>
      <c r="P118" s="163">
        <f t="shared" si="89"/>
        <v>0</v>
      </c>
      <c r="Q118" s="164">
        <f t="shared" si="89"/>
        <v>0</v>
      </c>
      <c r="R118" s="204">
        <f t="shared" si="89"/>
        <v>0</v>
      </c>
      <c r="S118" s="156">
        <f t="shared" si="89"/>
        <v>0</v>
      </c>
      <c r="T118" s="163">
        <f t="shared" si="89"/>
        <v>0</v>
      </c>
      <c r="U118" s="165">
        <f t="shared" si="89"/>
        <v>0</v>
      </c>
    </row>
    <row r="119" spans="1:21" x14ac:dyDescent="0.2">
      <c r="A119" s="11">
        <f t="shared" si="57"/>
        <v>0</v>
      </c>
      <c r="B119" s="11" t="str">
        <f t="shared" si="58"/>
        <v>Cystoscopy12</v>
      </c>
      <c r="C119" s="402" t="str">
        <f t="shared" si="77"/>
        <v>Cystoscopy</v>
      </c>
      <c r="D119" s="154">
        <v>12</v>
      </c>
      <c r="E119" s="161" t="s">
        <v>30</v>
      </c>
      <c r="F119" s="173">
        <f>F104+F118</f>
        <v>0</v>
      </c>
      <c r="G119" s="167">
        <f>F119+G118</f>
        <v>0</v>
      </c>
      <c r="H119" s="167">
        <f t="shared" ref="H119:Q119" si="90">G119+H118</f>
        <v>0</v>
      </c>
      <c r="I119" s="169">
        <f t="shared" si="90"/>
        <v>0</v>
      </c>
      <c r="J119" s="363">
        <f t="shared" si="90"/>
        <v>0</v>
      </c>
      <c r="K119" s="167">
        <f t="shared" si="90"/>
        <v>0</v>
      </c>
      <c r="L119" s="167">
        <f t="shared" si="90"/>
        <v>0</v>
      </c>
      <c r="M119" s="383">
        <f t="shared" si="90"/>
        <v>0</v>
      </c>
      <c r="N119" s="166">
        <f t="shared" si="90"/>
        <v>0</v>
      </c>
      <c r="O119" s="167">
        <f t="shared" si="90"/>
        <v>0</v>
      </c>
      <c r="P119" s="167">
        <f t="shared" si="90"/>
        <v>0</v>
      </c>
      <c r="Q119" s="169">
        <f t="shared" si="90"/>
        <v>0</v>
      </c>
      <c r="R119" s="204"/>
      <c r="S119" s="166">
        <f>I119</f>
        <v>0</v>
      </c>
      <c r="T119" s="167">
        <f>M119</f>
        <v>0</v>
      </c>
      <c r="U119" s="168">
        <f>Q119</f>
        <v>0</v>
      </c>
    </row>
    <row r="120" spans="1:21" x14ac:dyDescent="0.2">
      <c r="A120" s="11">
        <f t="shared" si="57"/>
        <v>0</v>
      </c>
      <c r="B120" s="11" t="str">
        <f t="shared" si="58"/>
        <v>Cystoscopy13</v>
      </c>
      <c r="C120" s="402" t="str">
        <f t="shared" si="77"/>
        <v>Cystoscopy</v>
      </c>
      <c r="D120" s="154">
        <v>13</v>
      </c>
      <c r="E120" s="155" t="s">
        <v>28</v>
      </c>
      <c r="F120" s="166" t="e">
        <f>F119/(F114/13)</f>
        <v>#DIV/0!</v>
      </c>
      <c r="G120" s="167" t="e">
        <f t="shared" ref="G120:Q120" si="91">G119/(G114/13)</f>
        <v>#DIV/0!</v>
      </c>
      <c r="H120" s="167" t="e">
        <f t="shared" si="91"/>
        <v>#DIV/0!</v>
      </c>
      <c r="I120" s="169" t="e">
        <f t="shared" si="91"/>
        <v>#DIV/0!</v>
      </c>
      <c r="J120" s="363" t="e">
        <f t="shared" si="91"/>
        <v>#DIV/0!</v>
      </c>
      <c r="K120" s="167" t="e">
        <f t="shared" si="91"/>
        <v>#DIV/0!</v>
      </c>
      <c r="L120" s="167" t="e">
        <f t="shared" si="91"/>
        <v>#DIV/0!</v>
      </c>
      <c r="M120" s="383" t="e">
        <f t="shared" si="91"/>
        <v>#DIV/0!</v>
      </c>
      <c r="N120" s="166" t="e">
        <f t="shared" si="91"/>
        <v>#DIV/0!</v>
      </c>
      <c r="O120" s="167" t="e">
        <f t="shared" si="91"/>
        <v>#DIV/0!</v>
      </c>
      <c r="P120" s="167" t="e">
        <f t="shared" si="91"/>
        <v>#DIV/0!</v>
      </c>
      <c r="Q120" s="169" t="e">
        <f t="shared" si="91"/>
        <v>#DIV/0!</v>
      </c>
      <c r="R120" s="204"/>
      <c r="S120" s="166" t="e">
        <f t="shared" ref="S120" si="92">I120</f>
        <v>#DIV/0!</v>
      </c>
      <c r="T120" s="167" t="e">
        <f t="shared" ref="T120" si="93">M120</f>
        <v>#DIV/0!</v>
      </c>
      <c r="U120" s="168" t="e">
        <f t="shared" ref="U120" si="94">Q120</f>
        <v>#DIV/0!</v>
      </c>
    </row>
    <row r="121" spans="1:21" x14ac:dyDescent="0.2">
      <c r="A121" s="11">
        <f t="shared" si="57"/>
        <v>0</v>
      </c>
      <c r="B121" s="11" t="str">
        <f t="shared" si="58"/>
        <v>Cystoscopy14</v>
      </c>
      <c r="C121" s="402" t="str">
        <f t="shared" si="77"/>
        <v>Cystoscopy</v>
      </c>
      <c r="D121" s="154">
        <v>14</v>
      </c>
      <c r="E121" s="161" t="s">
        <v>316</v>
      </c>
      <c r="F121" s="48"/>
      <c r="G121" s="46"/>
      <c r="H121" s="46"/>
      <c r="I121" s="47"/>
      <c r="J121" s="367"/>
      <c r="K121" s="46"/>
      <c r="L121" s="46"/>
      <c r="M121" s="387"/>
      <c r="N121" s="48"/>
      <c r="O121" s="46"/>
      <c r="P121" s="46"/>
      <c r="Q121" s="47"/>
      <c r="R121" s="206"/>
      <c r="S121" s="166">
        <f>I121</f>
        <v>0</v>
      </c>
      <c r="T121" s="167">
        <f>M121</f>
        <v>0</v>
      </c>
      <c r="U121" s="168">
        <f>Q121</f>
        <v>0</v>
      </c>
    </row>
    <row r="122" spans="1:21" ht="13.5" thickBot="1" x14ac:dyDescent="0.25">
      <c r="A122" s="11">
        <f t="shared" si="57"/>
        <v>0</v>
      </c>
      <c r="B122" s="11" t="str">
        <f t="shared" si="58"/>
        <v>Cystoscopy15</v>
      </c>
      <c r="C122" s="403" t="str">
        <f t="shared" si="77"/>
        <v>Cystoscopy</v>
      </c>
      <c r="D122" s="431">
        <v>15</v>
      </c>
      <c r="E122" s="457" t="s">
        <v>50</v>
      </c>
      <c r="F122" s="458"/>
      <c r="G122" s="459"/>
      <c r="H122" s="459"/>
      <c r="I122" s="460"/>
      <c r="J122" s="461"/>
      <c r="K122" s="459"/>
      <c r="L122" s="459"/>
      <c r="M122" s="462"/>
      <c r="N122" s="458"/>
      <c r="O122" s="459"/>
      <c r="P122" s="459"/>
      <c r="Q122" s="460"/>
      <c r="R122" s="463"/>
      <c r="S122" s="177"/>
      <c r="T122" s="178"/>
      <c r="U122" s="180"/>
    </row>
    <row r="123" spans="1:21" x14ac:dyDescent="0.2">
      <c r="A123" s="357"/>
      <c r="B123" s="143" t="str">
        <f>CONCATENATE('2. Performance Plan TTG'!D421,'2. Performance Plan TTG'!$F$8)</f>
        <v>Oral Surgery18</v>
      </c>
      <c r="C123" s="143"/>
      <c r="D123" s="114"/>
    </row>
    <row r="124" spans="1:21" x14ac:dyDescent="0.2">
      <c r="A124" s="357"/>
      <c r="B124" s="143" t="str">
        <f>CONCATENATE('2. Performance Plan TTG'!D445,'2. Performance Plan TTG'!$F$8)</f>
        <v>Orthodontics18</v>
      </c>
      <c r="C124" s="143"/>
      <c r="D124" s="114"/>
    </row>
    <row r="125" spans="1:21" x14ac:dyDescent="0.2">
      <c r="A125" s="357"/>
      <c r="B125" s="143" t="str">
        <f>CONCATENATE('2. Performance Plan TTG'!D469,'2. Performance Plan TTG'!$F$8)</f>
        <v>Pain Management18</v>
      </c>
      <c r="C125" s="143"/>
      <c r="D125" s="114"/>
    </row>
    <row r="126" spans="1:21" x14ac:dyDescent="0.2">
      <c r="A126" s="357"/>
      <c r="B126" s="143" t="str">
        <f>CONCATENATE('2. Performance Plan TTG'!D493,'2. Performance Plan TTG'!$F$8)</f>
        <v>Respiratory Medicine18</v>
      </c>
      <c r="C126" s="143"/>
      <c r="D126" s="114"/>
    </row>
    <row r="127" spans="1:21" x14ac:dyDescent="0.2">
      <c r="A127" s="357"/>
      <c r="B127" s="143" t="str">
        <f>CONCATENATE('2. Performance Plan TTG'!D517,'2. Performance Plan TTG'!$F$8)</f>
        <v>Restorative Dentistry18</v>
      </c>
      <c r="C127" s="143"/>
      <c r="D127" s="114"/>
    </row>
    <row r="128" spans="1:21" x14ac:dyDescent="0.2">
      <c r="A128" s="357"/>
      <c r="B128" s="143" t="str">
        <f>CONCATENATE('2. Performance Plan TTG'!D541,'2. Performance Plan TTG'!$F$8)</f>
        <v>Rheumatology18</v>
      </c>
      <c r="C128" s="143"/>
      <c r="D128" s="114"/>
    </row>
    <row r="129" spans="1:21" x14ac:dyDescent="0.2">
      <c r="A129" s="357"/>
      <c r="B129" s="143" t="str">
        <f>CONCATENATE('2. Performance Plan TTG'!D565,'2. Performance Plan TTG'!$F$8)</f>
        <v>Other Specialties18</v>
      </c>
      <c r="C129" s="143"/>
      <c r="D129" s="114"/>
    </row>
    <row r="130" spans="1:21" x14ac:dyDescent="0.2">
      <c r="A130" s="357"/>
      <c r="B130" s="358"/>
      <c r="C130" s="143"/>
      <c r="D130" s="114"/>
    </row>
    <row r="131" spans="1:21" x14ac:dyDescent="0.2">
      <c r="A131" s="357"/>
      <c r="B131" s="358"/>
      <c r="C131" s="143"/>
      <c r="D131" s="114"/>
    </row>
    <row r="132" spans="1:21" x14ac:dyDescent="0.2">
      <c r="A132" s="354"/>
      <c r="B132" s="355"/>
      <c r="C132" s="356"/>
    </row>
    <row r="133" spans="1:21" x14ac:dyDescent="0.2">
      <c r="A133" s="354"/>
      <c r="B133" s="355"/>
      <c r="C133" s="356"/>
    </row>
    <row r="134" spans="1:21" x14ac:dyDescent="0.2">
      <c r="A134" s="354"/>
      <c r="B134" s="355"/>
      <c r="C134" s="356"/>
    </row>
    <row r="135" spans="1:21" x14ac:dyDescent="0.2">
      <c r="A135" s="354"/>
      <c r="B135" s="354"/>
      <c r="C135" s="356"/>
    </row>
    <row r="136" spans="1:21" x14ac:dyDescent="0.2">
      <c r="A136" s="354"/>
      <c r="B136" s="354"/>
      <c r="C136" s="356"/>
    </row>
    <row r="137" spans="1:21" s="53" customFormat="1" x14ac:dyDescent="0.2">
      <c r="A137" s="354"/>
      <c r="B137" s="354"/>
      <c r="C137" s="356"/>
      <c r="E137" s="11"/>
      <c r="F137" s="12"/>
      <c r="G137" s="12"/>
      <c r="H137" s="12"/>
      <c r="I137" s="12"/>
      <c r="J137" s="12"/>
      <c r="K137" s="12"/>
      <c r="L137" s="12"/>
      <c r="M137" s="12"/>
      <c r="N137" s="12"/>
      <c r="O137" s="12"/>
      <c r="P137" s="12"/>
      <c r="Q137" s="12"/>
      <c r="R137" s="199"/>
      <c r="S137" s="12"/>
      <c r="T137" s="12"/>
      <c r="U137" s="12"/>
    </row>
    <row r="138" spans="1:21" s="53" customFormat="1" x14ac:dyDescent="0.2">
      <c r="A138" s="354"/>
      <c r="B138" s="354"/>
      <c r="C138" s="356"/>
      <c r="E138" s="11"/>
      <c r="F138" s="12"/>
      <c r="G138" s="12"/>
      <c r="H138" s="12"/>
      <c r="I138" s="12"/>
      <c r="J138" s="12"/>
      <c r="K138" s="12"/>
      <c r="L138" s="12"/>
      <c r="M138" s="12"/>
      <c r="N138" s="12"/>
      <c r="O138" s="12"/>
      <c r="P138" s="12"/>
      <c r="Q138" s="12"/>
      <c r="R138" s="199"/>
      <c r="S138" s="12"/>
      <c r="T138" s="12"/>
      <c r="U138" s="12"/>
    </row>
    <row r="139" spans="1:21" s="53" customFormat="1" x14ac:dyDescent="0.2">
      <c r="A139" s="354"/>
      <c r="B139" s="354"/>
      <c r="C139" s="356"/>
      <c r="E139" s="11"/>
      <c r="F139" s="12"/>
      <c r="G139" s="12"/>
      <c r="H139" s="12"/>
      <c r="I139" s="12"/>
      <c r="J139" s="12"/>
      <c r="K139" s="12"/>
      <c r="L139" s="12"/>
      <c r="M139" s="12"/>
      <c r="N139" s="12"/>
      <c r="O139" s="12"/>
      <c r="P139" s="12"/>
      <c r="Q139" s="12"/>
      <c r="R139" s="199"/>
      <c r="S139" s="12"/>
      <c r="T139" s="12"/>
      <c r="U139" s="12"/>
    </row>
    <row r="140" spans="1:21" s="53" customFormat="1" x14ac:dyDescent="0.2">
      <c r="A140" s="354"/>
      <c r="B140" s="354"/>
      <c r="C140" s="356"/>
      <c r="E140" s="11"/>
      <c r="F140" s="12"/>
      <c r="G140" s="12"/>
      <c r="H140" s="12"/>
      <c r="I140" s="12"/>
      <c r="J140" s="12"/>
      <c r="K140" s="12"/>
      <c r="L140" s="12"/>
      <c r="M140" s="12"/>
      <c r="N140" s="12"/>
      <c r="O140" s="12"/>
      <c r="P140" s="12"/>
      <c r="Q140" s="12"/>
      <c r="R140" s="199"/>
      <c r="S140" s="12"/>
      <c r="T140" s="12"/>
      <c r="U140" s="12"/>
    </row>
    <row r="141" spans="1:21" s="53" customFormat="1" x14ac:dyDescent="0.2">
      <c r="A141" s="354"/>
      <c r="B141" s="354"/>
      <c r="C141" s="356"/>
      <c r="E141" s="11"/>
      <c r="F141" s="12"/>
      <c r="G141" s="12"/>
      <c r="H141" s="12"/>
      <c r="I141" s="12"/>
      <c r="J141" s="12"/>
      <c r="K141" s="12"/>
      <c r="L141" s="12"/>
      <c r="M141" s="12"/>
      <c r="N141" s="12"/>
      <c r="O141" s="12"/>
      <c r="P141" s="12"/>
      <c r="Q141" s="12"/>
      <c r="R141" s="199"/>
      <c r="S141" s="12"/>
      <c r="T141" s="12"/>
      <c r="U141" s="12"/>
    </row>
    <row r="142" spans="1:21" s="53" customFormat="1" x14ac:dyDescent="0.2">
      <c r="A142" s="354"/>
      <c r="B142" s="354"/>
      <c r="C142" s="356"/>
      <c r="E142" s="11"/>
      <c r="F142" s="12"/>
      <c r="G142" s="12"/>
      <c r="H142" s="12"/>
      <c r="I142" s="12"/>
      <c r="J142" s="12"/>
      <c r="K142" s="12"/>
      <c r="L142" s="12"/>
      <c r="M142" s="12"/>
      <c r="N142" s="12"/>
      <c r="O142" s="12"/>
      <c r="P142" s="12"/>
      <c r="Q142" s="12"/>
      <c r="R142" s="199"/>
      <c r="S142" s="12"/>
      <c r="T142" s="12"/>
      <c r="U142" s="12"/>
    </row>
    <row r="143" spans="1:21" s="53" customFormat="1" x14ac:dyDescent="0.2">
      <c r="A143" s="354"/>
      <c r="B143" s="354"/>
      <c r="C143" s="356"/>
      <c r="E143" s="11"/>
      <c r="F143" s="12"/>
      <c r="G143" s="12"/>
      <c r="H143" s="12"/>
      <c r="I143" s="12"/>
      <c r="J143" s="12"/>
      <c r="K143" s="12"/>
      <c r="L143" s="12"/>
      <c r="M143" s="12"/>
      <c r="N143" s="12"/>
      <c r="O143" s="12"/>
      <c r="P143" s="12"/>
      <c r="Q143" s="12"/>
      <c r="R143" s="199"/>
      <c r="S143" s="12"/>
      <c r="T143" s="12"/>
      <c r="U143" s="12"/>
    </row>
    <row r="144" spans="1:21" s="53" customFormat="1" x14ac:dyDescent="0.2">
      <c r="A144" s="354"/>
      <c r="B144" s="354"/>
      <c r="C144" s="356"/>
      <c r="E144" s="11"/>
      <c r="F144" s="12"/>
      <c r="G144" s="12"/>
      <c r="H144" s="12"/>
      <c r="I144" s="12"/>
      <c r="J144" s="12"/>
      <c r="K144" s="12"/>
      <c r="L144" s="12"/>
      <c r="M144" s="12"/>
      <c r="N144" s="12"/>
      <c r="O144" s="12"/>
      <c r="P144" s="12"/>
      <c r="Q144" s="12"/>
      <c r="R144" s="199"/>
      <c r="S144" s="12"/>
      <c r="T144" s="12"/>
      <c r="U144" s="12"/>
    </row>
    <row r="145" spans="1:21" s="53" customFormat="1" x14ac:dyDescent="0.2">
      <c r="A145" s="354"/>
      <c r="B145" s="354"/>
      <c r="C145" s="356"/>
      <c r="E145" s="11"/>
      <c r="F145" s="12"/>
      <c r="G145" s="12"/>
      <c r="H145" s="12"/>
      <c r="I145" s="12"/>
      <c r="J145" s="12"/>
      <c r="K145" s="12"/>
      <c r="L145" s="12"/>
      <c r="M145" s="12"/>
      <c r="N145" s="12"/>
      <c r="O145" s="12"/>
      <c r="P145" s="12"/>
      <c r="Q145" s="12"/>
      <c r="R145" s="199"/>
      <c r="S145" s="12"/>
      <c r="T145" s="12"/>
      <c r="U145" s="12"/>
    </row>
    <row r="146" spans="1:21" s="53" customFormat="1" x14ac:dyDescent="0.2">
      <c r="A146" s="354"/>
      <c r="B146" s="354"/>
      <c r="C146" s="356"/>
      <c r="E146" s="11"/>
      <c r="F146" s="12"/>
      <c r="G146" s="12"/>
      <c r="H146" s="12"/>
      <c r="I146" s="12"/>
      <c r="J146" s="12"/>
      <c r="K146" s="12"/>
      <c r="L146" s="12"/>
      <c r="M146" s="12"/>
      <c r="N146" s="12"/>
      <c r="O146" s="12"/>
      <c r="P146" s="12"/>
      <c r="Q146" s="12"/>
      <c r="R146" s="199"/>
      <c r="S146" s="12"/>
      <c r="T146" s="12"/>
      <c r="U146" s="12"/>
    </row>
    <row r="147" spans="1:21" s="53" customFormat="1" x14ac:dyDescent="0.2">
      <c r="A147" s="354"/>
      <c r="B147" s="354"/>
      <c r="C147" s="356"/>
      <c r="E147" s="11"/>
      <c r="F147" s="12"/>
      <c r="G147" s="12"/>
      <c r="H147" s="12"/>
      <c r="I147" s="12"/>
      <c r="J147" s="12"/>
      <c r="K147" s="12"/>
      <c r="L147" s="12"/>
      <c r="M147" s="12"/>
      <c r="N147" s="12"/>
      <c r="O147" s="12"/>
      <c r="P147" s="12"/>
      <c r="Q147" s="12"/>
      <c r="R147" s="199"/>
      <c r="S147" s="12"/>
      <c r="T147" s="12"/>
      <c r="U147" s="12"/>
    </row>
    <row r="148" spans="1:21" s="53" customFormat="1" x14ac:dyDescent="0.2">
      <c r="A148" s="354"/>
      <c r="B148" s="354"/>
      <c r="C148" s="356"/>
      <c r="E148" s="11"/>
      <c r="F148" s="12"/>
      <c r="G148" s="12"/>
      <c r="H148" s="12"/>
      <c r="I148" s="12"/>
      <c r="J148" s="12"/>
      <c r="K148" s="12"/>
      <c r="L148" s="12"/>
      <c r="M148" s="12"/>
      <c r="N148" s="12"/>
      <c r="O148" s="12"/>
      <c r="P148" s="12"/>
      <c r="Q148" s="12"/>
      <c r="R148" s="199"/>
      <c r="S148" s="12"/>
      <c r="T148" s="12"/>
      <c r="U148" s="12"/>
    </row>
    <row r="149" spans="1:21" s="53" customFormat="1" x14ac:dyDescent="0.2">
      <c r="A149" s="354"/>
      <c r="B149" s="354"/>
      <c r="C149" s="356"/>
      <c r="E149" s="11"/>
      <c r="F149" s="12"/>
      <c r="G149" s="12"/>
      <c r="H149" s="12"/>
      <c r="I149" s="12"/>
      <c r="J149" s="12"/>
      <c r="K149" s="12"/>
      <c r="L149" s="12"/>
      <c r="M149" s="12"/>
      <c r="N149" s="12"/>
      <c r="O149" s="12"/>
      <c r="P149" s="12"/>
      <c r="Q149" s="12"/>
      <c r="R149" s="199"/>
      <c r="S149" s="12"/>
      <c r="T149" s="12"/>
      <c r="U149" s="12"/>
    </row>
    <row r="150" spans="1:21" s="53" customFormat="1" x14ac:dyDescent="0.2">
      <c r="A150" s="354"/>
      <c r="B150" s="354"/>
      <c r="C150" s="356"/>
      <c r="E150" s="11"/>
      <c r="F150" s="12"/>
      <c r="G150" s="12"/>
      <c r="H150" s="12"/>
      <c r="I150" s="12"/>
      <c r="J150" s="12"/>
      <c r="K150" s="12"/>
      <c r="L150" s="12"/>
      <c r="M150" s="12"/>
      <c r="N150" s="12"/>
      <c r="O150" s="12"/>
      <c r="P150" s="12"/>
      <c r="Q150" s="12"/>
      <c r="R150" s="199"/>
      <c r="S150" s="12"/>
      <c r="T150" s="12"/>
      <c r="U150" s="12"/>
    </row>
    <row r="151" spans="1:21" s="53" customFormat="1" x14ac:dyDescent="0.2">
      <c r="A151" s="354"/>
      <c r="B151" s="354"/>
      <c r="C151" s="356"/>
      <c r="E151" s="11"/>
      <c r="F151" s="12"/>
      <c r="G151" s="12"/>
      <c r="H151" s="12"/>
      <c r="I151" s="12"/>
      <c r="J151" s="12"/>
      <c r="K151" s="12"/>
      <c r="L151" s="12"/>
      <c r="M151" s="12"/>
      <c r="N151" s="12"/>
      <c r="O151" s="12"/>
      <c r="P151" s="12"/>
      <c r="Q151" s="12"/>
      <c r="R151" s="199"/>
      <c r="S151" s="12"/>
      <c r="T151" s="12"/>
      <c r="U151" s="12"/>
    </row>
    <row r="152" spans="1:21" s="53" customFormat="1" x14ac:dyDescent="0.2">
      <c r="A152" s="354"/>
      <c r="B152" s="354"/>
      <c r="C152" s="356"/>
      <c r="E152" s="11"/>
      <c r="F152" s="12"/>
      <c r="G152" s="12"/>
      <c r="H152" s="12"/>
      <c r="I152" s="12"/>
      <c r="J152" s="12"/>
      <c r="K152" s="12"/>
      <c r="L152" s="12"/>
      <c r="M152" s="12"/>
      <c r="N152" s="12"/>
      <c r="O152" s="12"/>
      <c r="P152" s="12"/>
      <c r="Q152" s="12"/>
      <c r="R152" s="199"/>
      <c r="S152" s="12"/>
      <c r="T152" s="12"/>
      <c r="U152" s="12"/>
    </row>
    <row r="153" spans="1:21" s="53" customFormat="1" x14ac:dyDescent="0.2">
      <c r="A153" s="11"/>
      <c r="B153" s="11"/>
      <c r="C153" s="142"/>
      <c r="E153" s="11"/>
      <c r="F153" s="12"/>
      <c r="G153" s="12"/>
      <c r="H153" s="12"/>
      <c r="I153" s="12"/>
      <c r="J153" s="12"/>
      <c r="K153" s="12"/>
      <c r="L153" s="12"/>
      <c r="M153" s="12"/>
      <c r="N153" s="12"/>
      <c r="O153" s="12"/>
      <c r="P153" s="12"/>
      <c r="Q153" s="12"/>
      <c r="R153" s="199"/>
      <c r="S153" s="12"/>
      <c r="T153" s="12"/>
      <c r="U153" s="12"/>
    </row>
    <row r="154" spans="1:21" s="53" customFormat="1" x14ac:dyDescent="0.2">
      <c r="A154" s="11"/>
      <c r="B154" s="11"/>
      <c r="C154" s="142"/>
      <c r="E154" s="11"/>
      <c r="F154" s="12"/>
      <c r="G154" s="12"/>
      <c r="H154" s="12"/>
      <c r="I154" s="12"/>
      <c r="J154" s="12"/>
      <c r="K154" s="12"/>
      <c r="L154" s="12"/>
      <c r="M154" s="12"/>
      <c r="N154" s="12"/>
      <c r="O154" s="12"/>
      <c r="P154" s="12"/>
      <c r="Q154" s="12"/>
      <c r="R154" s="199"/>
      <c r="S154" s="12"/>
      <c r="T154" s="12"/>
      <c r="U154" s="12"/>
    </row>
  </sheetData>
  <sheetProtection sheet="1" autoFilter="0"/>
  <autoFilter ref="C12:U129"/>
  <mergeCells count="7">
    <mergeCell ref="F1:N1"/>
    <mergeCell ref="F2:N2"/>
    <mergeCell ref="C5:D5"/>
    <mergeCell ref="C6:D6"/>
    <mergeCell ref="F10:I10"/>
    <mergeCell ref="J10:M10"/>
    <mergeCell ref="N10:Q10"/>
  </mergeCells>
  <dataValidations count="1">
    <dataValidation type="list" allowBlank="1" showInputMessage="1" showErrorMessage="1" sqref="D13 D35 D57 D79 D101">
      <formula1>OP_Specialties</formula1>
    </dataValidation>
  </dataValidations>
  <pageMargins left="0.70866141732283472" right="0.70866141732283472" top="0.74803149606299213" bottom="0.74803149606299213" header="0.31496062992125984" footer="0.31496062992125984"/>
  <pageSetup paperSize="9" scale="51" fitToHeight="23" orientation="landscape" r:id="rId1"/>
  <headerFooter>
    <oddFooter>&amp;L&amp;F &amp;A&amp;RPage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A618"/>
  <sheetViews>
    <sheetView showGridLines="0" tabSelected="1" zoomScale="85" zoomScaleNormal="85" workbookViewId="0">
      <pane xSplit="5" ySplit="12" topLeftCell="F13" activePane="bottomRight" state="frozen"/>
      <selection activeCell="G7" sqref="G7"/>
      <selection pane="topRight" activeCell="G7" sqref="G7"/>
      <selection pane="bottomLeft" activeCell="G7" sqref="G7"/>
      <selection pane="bottomRight" activeCell="E113" sqref="E113"/>
    </sheetView>
  </sheetViews>
  <sheetFormatPr defaultColWidth="9.140625" defaultRowHeight="12.75" x14ac:dyDescent="0.2"/>
  <cols>
    <col min="1" max="1" width="9.140625" style="11" hidden="1" customWidth="1"/>
    <col min="2" max="2" width="16.28515625" style="11" hidden="1" customWidth="1"/>
    <col min="3" max="3" width="17.28515625" style="53" customWidth="1"/>
    <col min="4" max="4" width="11.28515625" style="53" customWidth="1"/>
    <col min="5" max="5" width="98.5703125" style="11" customWidth="1"/>
    <col min="6" max="17" width="9.28515625" style="12" customWidth="1"/>
    <col min="18" max="18" width="1.7109375" style="12" customWidth="1"/>
    <col min="19" max="19" width="9.28515625" style="12" customWidth="1"/>
    <col min="20" max="21" width="10.42578125" style="12" customWidth="1"/>
    <col min="22" max="22" width="10.42578125" style="11" customWidth="1"/>
    <col min="23" max="16384" width="9.140625" style="11"/>
  </cols>
  <sheetData>
    <row r="1" spans="1:21" ht="12.75" customHeight="1" x14ac:dyDescent="0.2">
      <c r="C1" s="10" t="s">
        <v>7</v>
      </c>
      <c r="D1" s="11"/>
      <c r="E1" s="12"/>
      <c r="F1" s="631" t="s">
        <v>244</v>
      </c>
      <c r="G1" s="631"/>
      <c r="H1" s="631"/>
      <c r="I1" s="631"/>
      <c r="J1" s="631"/>
      <c r="K1" s="631"/>
      <c r="L1" s="631"/>
      <c r="M1" s="631"/>
      <c r="N1" s="631"/>
      <c r="O1" s="211"/>
      <c r="P1" s="211"/>
      <c r="U1" s="11"/>
    </row>
    <row r="2" spans="1:21" x14ac:dyDescent="0.2">
      <c r="D2" s="11"/>
      <c r="E2" s="12"/>
      <c r="F2" s="625" t="s">
        <v>287</v>
      </c>
      <c r="G2" s="631"/>
      <c r="H2" s="631"/>
      <c r="I2" s="631"/>
      <c r="J2" s="631"/>
      <c r="K2" s="631"/>
      <c r="L2" s="631"/>
      <c r="M2" s="631"/>
      <c r="N2" s="631"/>
      <c r="U2" s="11"/>
    </row>
    <row r="3" spans="1:21" x14ac:dyDescent="0.2">
      <c r="C3" s="10" t="s">
        <v>11</v>
      </c>
      <c r="D3" s="11"/>
      <c r="E3" s="12"/>
      <c r="U3" s="11"/>
    </row>
    <row r="5" spans="1:21" ht="15" customHeight="1" x14ac:dyDescent="0.2">
      <c r="C5" s="623" t="s">
        <v>26</v>
      </c>
      <c r="D5" s="624"/>
      <c r="E5" s="415" t="s">
        <v>332</v>
      </c>
    </row>
    <row r="6" spans="1:21" ht="15" customHeight="1" x14ac:dyDescent="0.2">
      <c r="C6" s="623" t="s">
        <v>21</v>
      </c>
      <c r="D6" s="624"/>
      <c r="E6" s="606">
        <v>43587</v>
      </c>
    </row>
    <row r="7" spans="1:21" ht="13.5" thickBot="1" x14ac:dyDescent="0.25"/>
    <row r="8" spans="1:21" ht="16.5" thickBot="1" x14ac:dyDescent="0.3">
      <c r="C8" s="447" t="s">
        <v>105</v>
      </c>
      <c r="D8" s="445"/>
      <c r="E8" s="446"/>
    </row>
    <row r="9" spans="1:21" ht="13.5" thickBot="1" x14ac:dyDescent="0.25"/>
    <row r="10" spans="1:21" s="14" customFormat="1" x14ac:dyDescent="0.2">
      <c r="C10" s="433"/>
      <c r="D10" s="426"/>
      <c r="E10" s="91"/>
      <c r="F10" s="626" t="s">
        <v>4</v>
      </c>
      <c r="G10" s="627"/>
      <c r="H10" s="627"/>
      <c r="I10" s="628"/>
      <c r="J10" s="626" t="s">
        <v>5</v>
      </c>
      <c r="K10" s="627"/>
      <c r="L10" s="627"/>
      <c r="M10" s="628"/>
      <c r="N10" s="626" t="s">
        <v>6</v>
      </c>
      <c r="O10" s="627"/>
      <c r="P10" s="627"/>
      <c r="Q10" s="628"/>
      <c r="R10" s="95"/>
      <c r="S10" s="96" t="s">
        <v>4</v>
      </c>
      <c r="T10" s="97" t="s">
        <v>5</v>
      </c>
      <c r="U10" s="98" t="s">
        <v>6</v>
      </c>
    </row>
    <row r="11" spans="1:21" s="14" customFormat="1" x14ac:dyDescent="0.2">
      <c r="C11" s="434" t="s">
        <v>39</v>
      </c>
      <c r="D11" s="427"/>
      <c r="E11" s="16"/>
      <c r="F11" s="17" t="s">
        <v>0</v>
      </c>
      <c r="G11" s="18" t="s">
        <v>1</v>
      </c>
      <c r="H11" s="18" t="s">
        <v>2</v>
      </c>
      <c r="I11" s="19" t="s">
        <v>3</v>
      </c>
      <c r="J11" s="17" t="s">
        <v>0</v>
      </c>
      <c r="K11" s="18" t="s">
        <v>1</v>
      </c>
      <c r="L11" s="18" t="s">
        <v>2</v>
      </c>
      <c r="M11" s="19" t="s">
        <v>3</v>
      </c>
      <c r="N11" s="17" t="s">
        <v>0</v>
      </c>
      <c r="O11" s="18" t="s">
        <v>1</v>
      </c>
      <c r="P11" s="18" t="s">
        <v>2</v>
      </c>
      <c r="Q11" s="19" t="s">
        <v>3</v>
      </c>
      <c r="R11" s="20"/>
      <c r="S11" s="17"/>
      <c r="T11" s="18"/>
      <c r="U11" s="99"/>
    </row>
    <row r="12" spans="1:21" s="145" customFormat="1" ht="26.25" thickBot="1" x14ac:dyDescent="0.25">
      <c r="A12" s="145" t="s">
        <v>119</v>
      </c>
      <c r="B12" s="145" t="s">
        <v>120</v>
      </c>
      <c r="C12" s="435" t="s">
        <v>54</v>
      </c>
      <c r="D12" s="428" t="s">
        <v>10</v>
      </c>
      <c r="E12" s="147"/>
      <c r="F12" s="148" t="s">
        <v>121</v>
      </c>
      <c r="G12" s="149" t="s">
        <v>122</v>
      </c>
      <c r="H12" s="149" t="s">
        <v>123</v>
      </c>
      <c r="I12" s="150" t="s">
        <v>124</v>
      </c>
      <c r="J12" s="148" t="s">
        <v>125</v>
      </c>
      <c r="K12" s="149" t="s">
        <v>126</v>
      </c>
      <c r="L12" s="149" t="s">
        <v>127</v>
      </c>
      <c r="M12" s="150" t="s">
        <v>128</v>
      </c>
      <c r="N12" s="148" t="s">
        <v>129</v>
      </c>
      <c r="O12" s="149" t="s">
        <v>130</v>
      </c>
      <c r="P12" s="149" t="s">
        <v>131</v>
      </c>
      <c r="Q12" s="150" t="s">
        <v>132</v>
      </c>
      <c r="R12" s="151"/>
      <c r="S12" s="148" t="s">
        <v>4</v>
      </c>
      <c r="T12" s="149" t="s">
        <v>5</v>
      </c>
      <c r="U12" s="152" t="s">
        <v>6</v>
      </c>
    </row>
    <row r="13" spans="1:21" ht="18.75" thickBot="1" x14ac:dyDescent="0.3">
      <c r="A13" s="11" t="str">
        <f>$E$5</f>
        <v>Nhs Lothian</v>
      </c>
      <c r="B13" s="11" t="str">
        <f>CONCATENATE(C13,D13)</f>
        <v>All CancerAll Cancer</v>
      </c>
      <c r="C13" s="138" t="str">
        <f>D13</f>
        <v>All Cancer</v>
      </c>
      <c r="D13" s="429" t="s">
        <v>52</v>
      </c>
      <c r="E13" s="80"/>
      <c r="F13" s="81"/>
      <c r="G13" s="81"/>
      <c r="H13" s="81"/>
      <c r="I13" s="81"/>
      <c r="J13" s="81"/>
      <c r="K13" s="81"/>
      <c r="L13" s="81"/>
      <c r="M13" s="81"/>
      <c r="N13" s="69"/>
      <c r="O13" s="69"/>
      <c r="P13" s="69"/>
      <c r="Q13" s="69"/>
      <c r="R13" s="69"/>
      <c r="S13" s="69"/>
      <c r="T13" s="69"/>
      <c r="U13" s="82"/>
    </row>
    <row r="14" spans="1:21" s="14" customFormat="1" x14ac:dyDescent="0.2">
      <c r="A14" s="11" t="str">
        <f t="shared" ref="A14:A84" si="0">$E$5</f>
        <v>Nhs Lothian</v>
      </c>
      <c r="B14" s="11" t="str">
        <f t="shared" ref="B14:B84" si="1">CONCATENATE(C14,D14)</f>
        <v>All Cancer1</v>
      </c>
      <c r="C14" s="139" t="str">
        <f>C13</f>
        <v>All Cancer</v>
      </c>
      <c r="D14" s="84">
        <v>1</v>
      </c>
      <c r="E14" s="21" t="s">
        <v>103</v>
      </c>
      <c r="F14" s="614">
        <v>0.95599999999999996</v>
      </c>
      <c r="G14" s="20"/>
      <c r="H14" s="20"/>
      <c r="I14" s="120"/>
      <c r="J14" s="119"/>
      <c r="K14" s="20"/>
      <c r="L14" s="20"/>
      <c r="M14" s="120"/>
      <c r="N14" s="119"/>
      <c r="O14" s="20"/>
      <c r="P14" s="20"/>
      <c r="Q14" s="120"/>
      <c r="R14" s="20"/>
      <c r="S14" s="119"/>
      <c r="T14" s="20"/>
      <c r="U14" s="121"/>
    </row>
    <row r="15" spans="1:21" x14ac:dyDescent="0.2">
      <c r="A15" s="11" t="str">
        <f t="shared" si="0"/>
        <v>Nhs Lothian</v>
      </c>
      <c r="B15" s="11" t="str">
        <f t="shared" si="1"/>
        <v>All Cancer2</v>
      </c>
      <c r="C15" s="139" t="str">
        <f t="shared" ref="C15:C42" si="2">C14</f>
        <v>All Cancer</v>
      </c>
      <c r="D15" s="84">
        <v>2</v>
      </c>
      <c r="E15" s="21" t="s">
        <v>104</v>
      </c>
      <c r="F15" s="614">
        <v>0.81299999999999994</v>
      </c>
      <c r="G15" s="20"/>
      <c r="H15" s="20"/>
      <c r="I15" s="120"/>
      <c r="J15" s="119"/>
      <c r="K15" s="20"/>
      <c r="L15" s="20"/>
      <c r="M15" s="120"/>
      <c r="N15" s="119"/>
      <c r="O15" s="20"/>
      <c r="P15" s="20"/>
      <c r="Q15" s="120"/>
      <c r="R15" s="20"/>
      <c r="S15" s="119"/>
      <c r="T15" s="20"/>
      <c r="U15" s="121"/>
    </row>
    <row r="16" spans="1:21" x14ac:dyDescent="0.2">
      <c r="A16" s="11" t="str">
        <f t="shared" si="0"/>
        <v>Nhs Lothian</v>
      </c>
      <c r="B16" s="11" t="str">
        <f t="shared" si="1"/>
        <v>All Cancer3</v>
      </c>
      <c r="C16" s="139" t="str">
        <f t="shared" si="2"/>
        <v>All Cancer</v>
      </c>
      <c r="D16" s="84">
        <v>3</v>
      </c>
      <c r="E16" s="21" t="s">
        <v>289</v>
      </c>
      <c r="F16" s="62">
        <f>F46+F77+F107+F137+F167+F197+F227+F287+F317</f>
        <v>4109</v>
      </c>
      <c r="G16" s="20"/>
      <c r="H16" s="20"/>
      <c r="I16" s="120"/>
      <c r="J16" s="119"/>
      <c r="K16" s="20"/>
      <c r="L16" s="20"/>
      <c r="M16" s="120"/>
      <c r="N16" s="119"/>
      <c r="O16" s="20"/>
      <c r="P16" s="20"/>
      <c r="Q16" s="120"/>
      <c r="R16" s="20"/>
      <c r="S16" s="119"/>
      <c r="T16" s="20"/>
      <c r="U16" s="121"/>
    </row>
    <row r="17" spans="1:21" x14ac:dyDescent="0.2">
      <c r="A17" s="11" t="str">
        <f t="shared" si="0"/>
        <v>Nhs Lothian</v>
      </c>
      <c r="B17" s="11" t="str">
        <f t="shared" si="1"/>
        <v xml:space="preserve">All Cancer </v>
      </c>
      <c r="C17" s="139" t="str">
        <f t="shared" si="2"/>
        <v>All Cancer</v>
      </c>
      <c r="D17" s="85" t="s">
        <v>100</v>
      </c>
      <c r="E17" s="20"/>
      <c r="F17" s="20"/>
      <c r="G17" s="20"/>
      <c r="H17" s="20"/>
      <c r="I17" s="120"/>
      <c r="J17" s="119"/>
      <c r="K17" s="20"/>
      <c r="L17" s="20"/>
      <c r="M17" s="120"/>
      <c r="N17" s="119"/>
      <c r="O17" s="20"/>
      <c r="P17" s="20"/>
      <c r="Q17" s="120"/>
      <c r="R17" s="20"/>
      <c r="S17" s="119"/>
      <c r="T17" s="20"/>
      <c r="U17" s="121"/>
    </row>
    <row r="18" spans="1:21" s="14" customFormat="1" x14ac:dyDescent="0.2">
      <c r="A18" s="11" t="str">
        <f t="shared" si="0"/>
        <v>Nhs Lothian</v>
      </c>
      <c r="B18" s="11" t="str">
        <f t="shared" si="1"/>
        <v xml:space="preserve">All Cancer </v>
      </c>
      <c r="C18" s="139" t="str">
        <f t="shared" si="2"/>
        <v>All Cancer</v>
      </c>
      <c r="D18" s="84" t="s">
        <v>100</v>
      </c>
      <c r="E18" s="21" t="s">
        <v>36</v>
      </c>
      <c r="F18" s="23"/>
      <c r="G18" s="24"/>
      <c r="H18" s="24"/>
      <c r="I18" s="25"/>
      <c r="J18" s="23"/>
      <c r="K18" s="24"/>
      <c r="L18" s="24"/>
      <c r="M18" s="25"/>
      <c r="N18" s="23"/>
      <c r="O18" s="24"/>
      <c r="P18" s="24"/>
      <c r="Q18" s="25"/>
      <c r="R18" s="20"/>
      <c r="S18" s="71"/>
      <c r="T18" s="72"/>
      <c r="U18" s="100"/>
    </row>
    <row r="19" spans="1:21" x14ac:dyDescent="0.2">
      <c r="A19" s="11" t="str">
        <f t="shared" si="0"/>
        <v>Nhs Lothian</v>
      </c>
      <c r="B19" s="11" t="str">
        <f t="shared" si="1"/>
        <v>All Cancer4</v>
      </c>
      <c r="C19" s="139" t="str">
        <f t="shared" si="2"/>
        <v>All Cancer</v>
      </c>
      <c r="D19" s="154">
        <v>4</v>
      </c>
      <c r="E19" s="155" t="s">
        <v>290</v>
      </c>
      <c r="F19" s="156">
        <f t="shared" ref="F19:Q19" si="3">SUM(F49,F80,F110,F140,F170,F200,F230,F260,F290,F320)</f>
        <v>6476</v>
      </c>
      <c r="G19" s="157">
        <f t="shared" si="3"/>
        <v>6476</v>
      </c>
      <c r="H19" s="157">
        <f t="shared" si="3"/>
        <v>6476</v>
      </c>
      <c r="I19" s="158">
        <f t="shared" si="3"/>
        <v>6476</v>
      </c>
      <c r="J19" s="156">
        <f t="shared" si="3"/>
        <v>0</v>
      </c>
      <c r="K19" s="157">
        <f t="shared" si="3"/>
        <v>0</v>
      </c>
      <c r="L19" s="157">
        <f t="shared" si="3"/>
        <v>0</v>
      </c>
      <c r="M19" s="158">
        <f t="shared" si="3"/>
        <v>0</v>
      </c>
      <c r="N19" s="156">
        <f t="shared" si="3"/>
        <v>0</v>
      </c>
      <c r="O19" s="157">
        <f t="shared" si="3"/>
        <v>0</v>
      </c>
      <c r="P19" s="157">
        <f t="shared" si="3"/>
        <v>0</v>
      </c>
      <c r="Q19" s="158">
        <f t="shared" si="3"/>
        <v>0</v>
      </c>
      <c r="R19" s="172"/>
      <c r="S19" s="181">
        <f>SUM(F19:I19)</f>
        <v>25904</v>
      </c>
      <c r="T19" s="182">
        <f>SUM(J19:M19)</f>
        <v>0</v>
      </c>
      <c r="U19" s="183">
        <f>SUM(N19:Q19)</f>
        <v>0</v>
      </c>
    </row>
    <row r="20" spans="1:21" hidden="1" x14ac:dyDescent="0.2">
      <c r="A20" s="11" t="str">
        <f t="shared" si="0"/>
        <v>Nhs Lothian</v>
      </c>
      <c r="B20" s="11" t="str">
        <f t="shared" si="1"/>
        <v>All CancerNA</v>
      </c>
      <c r="C20" s="139" t="str">
        <f t="shared" si="2"/>
        <v>All Cancer</v>
      </c>
      <c r="D20" s="486" t="s">
        <v>321</v>
      </c>
      <c r="E20" s="465"/>
      <c r="F20" s="466"/>
      <c r="G20" s="467"/>
      <c r="H20" s="467"/>
      <c r="I20" s="468"/>
      <c r="J20" s="466"/>
      <c r="K20" s="467"/>
      <c r="L20" s="467"/>
      <c r="M20" s="468"/>
      <c r="N20" s="466"/>
      <c r="O20" s="467"/>
      <c r="P20" s="467"/>
      <c r="Q20" s="468"/>
      <c r="R20" s="469"/>
      <c r="S20" s="470"/>
      <c r="T20" s="471"/>
      <c r="U20" s="472"/>
    </row>
    <row r="21" spans="1:21" s="14" customFormat="1" hidden="1" x14ac:dyDescent="0.2">
      <c r="A21" s="11" t="str">
        <f t="shared" si="0"/>
        <v>Nhs Lothian</v>
      </c>
      <c r="B21" s="11" t="str">
        <f t="shared" si="1"/>
        <v>All CancerNA</v>
      </c>
      <c r="C21" s="139" t="str">
        <f t="shared" si="2"/>
        <v>All Cancer</v>
      </c>
      <c r="D21" s="84" t="s">
        <v>321</v>
      </c>
      <c r="E21" s="21"/>
      <c r="F21" s="62"/>
      <c r="G21" s="63"/>
      <c r="H21" s="63"/>
      <c r="I21" s="64"/>
      <c r="J21" s="62"/>
      <c r="K21" s="63"/>
      <c r="L21" s="63"/>
      <c r="M21" s="64"/>
      <c r="N21" s="62"/>
      <c r="O21" s="63"/>
      <c r="P21" s="63"/>
      <c r="Q21" s="64"/>
      <c r="R21" s="65"/>
      <c r="S21" s="64"/>
      <c r="T21" s="63"/>
      <c r="U21" s="103"/>
    </row>
    <row r="22" spans="1:21" s="42" customFormat="1" x14ac:dyDescent="0.2">
      <c r="A22" s="11" t="str">
        <f t="shared" si="0"/>
        <v>Nhs Lothian</v>
      </c>
      <c r="B22" s="11" t="str">
        <f t="shared" si="1"/>
        <v xml:space="preserve">All Cancer </v>
      </c>
      <c r="C22" s="139" t="str">
        <f t="shared" si="2"/>
        <v>All Cancer</v>
      </c>
      <c r="D22" s="88" t="s">
        <v>100</v>
      </c>
      <c r="E22" s="34"/>
      <c r="F22" s="74"/>
      <c r="G22" s="75"/>
      <c r="H22" s="75"/>
      <c r="I22" s="76"/>
      <c r="J22" s="77"/>
      <c r="K22" s="56"/>
      <c r="L22" s="56"/>
      <c r="M22" s="78"/>
      <c r="N22" s="77"/>
      <c r="O22" s="56"/>
      <c r="P22" s="56"/>
      <c r="Q22" s="78"/>
      <c r="R22" s="79"/>
      <c r="S22" s="77"/>
      <c r="T22" s="56"/>
      <c r="U22" s="104"/>
    </row>
    <row r="23" spans="1:21" s="14" customFormat="1" hidden="1" x14ac:dyDescent="0.2">
      <c r="A23" s="11" t="str">
        <f t="shared" si="0"/>
        <v>Nhs Lothian</v>
      </c>
      <c r="B23" s="11" t="str">
        <f t="shared" si="1"/>
        <v xml:space="preserve">All Cancer </v>
      </c>
      <c r="C23" s="139" t="str">
        <f t="shared" si="2"/>
        <v>All Cancer</v>
      </c>
      <c r="D23" s="84" t="s">
        <v>100</v>
      </c>
      <c r="E23" s="21" t="s">
        <v>32</v>
      </c>
      <c r="F23" s="71"/>
      <c r="G23" s="72"/>
      <c r="H23" s="72"/>
      <c r="I23" s="73"/>
      <c r="J23" s="71"/>
      <c r="K23" s="72"/>
      <c r="L23" s="72"/>
      <c r="M23" s="73"/>
      <c r="N23" s="71"/>
      <c r="O23" s="72"/>
      <c r="P23" s="72"/>
      <c r="Q23" s="73"/>
      <c r="R23" s="65"/>
      <c r="S23" s="71"/>
      <c r="T23" s="72"/>
      <c r="U23" s="100"/>
    </row>
    <row r="24" spans="1:21" s="42" customFormat="1" hidden="1" x14ac:dyDescent="0.2">
      <c r="A24" s="11" t="str">
        <f t="shared" si="0"/>
        <v>Nhs Lothian</v>
      </c>
      <c r="B24" s="11" t="str">
        <f t="shared" si="1"/>
        <v>All CancerNA</v>
      </c>
      <c r="C24" s="139" t="str">
        <f t="shared" si="2"/>
        <v>All Cancer</v>
      </c>
      <c r="D24" s="486" t="s">
        <v>321</v>
      </c>
      <c r="E24" s="473"/>
      <c r="F24" s="466"/>
      <c r="G24" s="467"/>
      <c r="H24" s="467"/>
      <c r="I24" s="468"/>
      <c r="J24" s="466"/>
      <c r="K24" s="467"/>
      <c r="L24" s="467"/>
      <c r="M24" s="468"/>
      <c r="N24" s="466"/>
      <c r="O24" s="467"/>
      <c r="P24" s="467"/>
      <c r="Q24" s="468"/>
      <c r="R24" s="474"/>
      <c r="S24" s="466"/>
      <c r="T24" s="467"/>
      <c r="U24" s="475"/>
    </row>
    <row r="25" spans="1:21" s="42" customFormat="1" hidden="1" x14ac:dyDescent="0.2">
      <c r="A25" s="11" t="str">
        <f t="shared" si="0"/>
        <v>Nhs Lothian</v>
      </c>
      <c r="B25" s="11" t="str">
        <f t="shared" si="1"/>
        <v>All CancerNA</v>
      </c>
      <c r="C25" s="139" t="str">
        <f t="shared" si="2"/>
        <v>All Cancer</v>
      </c>
      <c r="D25" s="486" t="s">
        <v>321</v>
      </c>
      <c r="E25" s="465"/>
      <c r="F25" s="466"/>
      <c r="G25" s="467"/>
      <c r="H25" s="467"/>
      <c r="I25" s="468"/>
      <c r="J25" s="466"/>
      <c r="K25" s="467"/>
      <c r="L25" s="467"/>
      <c r="M25" s="468"/>
      <c r="N25" s="466"/>
      <c r="O25" s="467"/>
      <c r="P25" s="467"/>
      <c r="Q25" s="468"/>
      <c r="R25" s="474"/>
      <c r="S25" s="470"/>
      <c r="T25" s="471"/>
      <c r="U25" s="472"/>
    </row>
    <row r="26" spans="1:21" s="42" customFormat="1" hidden="1" x14ac:dyDescent="0.2">
      <c r="A26" s="11" t="str">
        <f t="shared" si="0"/>
        <v>Nhs Lothian</v>
      </c>
      <c r="B26" s="11" t="str">
        <f t="shared" si="1"/>
        <v>All CancerNA</v>
      </c>
      <c r="C26" s="139" t="str">
        <f t="shared" si="2"/>
        <v>All Cancer</v>
      </c>
      <c r="D26" s="486" t="s">
        <v>321</v>
      </c>
      <c r="E26" s="476"/>
      <c r="F26" s="477"/>
      <c r="G26" s="478"/>
      <c r="H26" s="478"/>
      <c r="I26" s="479"/>
      <c r="J26" s="477"/>
      <c r="K26" s="478"/>
      <c r="L26" s="478"/>
      <c r="M26" s="479"/>
      <c r="N26" s="477"/>
      <c r="O26" s="478"/>
      <c r="P26" s="478"/>
      <c r="Q26" s="479"/>
      <c r="R26" s="469"/>
      <c r="S26" s="477"/>
      <c r="T26" s="478"/>
      <c r="U26" s="480"/>
    </row>
    <row r="27" spans="1:21" s="42" customFormat="1" hidden="1" x14ac:dyDescent="0.2">
      <c r="A27" s="11" t="str">
        <f t="shared" si="0"/>
        <v>Nhs Lothian</v>
      </c>
      <c r="B27" s="11" t="str">
        <f t="shared" si="1"/>
        <v xml:space="preserve">All Cancer </v>
      </c>
      <c r="C27" s="139" t="str">
        <f t="shared" si="2"/>
        <v>All Cancer</v>
      </c>
      <c r="D27" s="89" t="s">
        <v>100</v>
      </c>
      <c r="E27" s="43"/>
      <c r="F27" s="77"/>
      <c r="G27" s="56"/>
      <c r="H27" s="56"/>
      <c r="I27" s="78"/>
      <c r="J27" s="77"/>
      <c r="K27" s="56"/>
      <c r="L27" s="56"/>
      <c r="M27" s="78"/>
      <c r="N27" s="77"/>
      <c r="O27" s="56"/>
      <c r="P27" s="56"/>
      <c r="Q27" s="78"/>
      <c r="R27" s="56"/>
      <c r="S27" s="77"/>
      <c r="T27" s="56"/>
      <c r="U27" s="104"/>
    </row>
    <row r="28" spans="1:21" s="14" customFormat="1" x14ac:dyDescent="0.2">
      <c r="A28" s="11" t="str">
        <f t="shared" si="0"/>
        <v>Nhs Lothian</v>
      </c>
      <c r="B28" s="11" t="str">
        <f t="shared" si="1"/>
        <v xml:space="preserve">All Cancer </v>
      </c>
      <c r="C28" s="139" t="str">
        <f t="shared" si="2"/>
        <v>All Cancer</v>
      </c>
      <c r="D28" s="84" t="s">
        <v>100</v>
      </c>
      <c r="E28" s="21" t="s">
        <v>27</v>
      </c>
      <c r="F28" s="71"/>
      <c r="G28" s="72"/>
      <c r="H28" s="72"/>
      <c r="I28" s="73"/>
      <c r="J28" s="71"/>
      <c r="K28" s="72"/>
      <c r="L28" s="72"/>
      <c r="M28" s="73"/>
      <c r="N28" s="71"/>
      <c r="O28" s="72"/>
      <c r="P28" s="72"/>
      <c r="Q28" s="73"/>
      <c r="R28" s="56"/>
      <c r="S28" s="71"/>
      <c r="T28" s="72"/>
      <c r="U28" s="100"/>
    </row>
    <row r="29" spans="1:21" hidden="1" x14ac:dyDescent="0.2">
      <c r="A29" s="11" t="str">
        <f t="shared" si="0"/>
        <v>Nhs Lothian</v>
      </c>
      <c r="B29" s="11" t="str">
        <f t="shared" si="1"/>
        <v>All CancerNA</v>
      </c>
      <c r="C29" s="139" t="str">
        <f t="shared" si="2"/>
        <v>All Cancer</v>
      </c>
      <c r="D29" s="495" t="s">
        <v>321</v>
      </c>
      <c r="E29" s="487"/>
      <c r="F29" s="488"/>
      <c r="G29" s="489"/>
      <c r="H29" s="489"/>
      <c r="I29" s="490"/>
      <c r="J29" s="491"/>
      <c r="K29" s="489"/>
      <c r="L29" s="489"/>
      <c r="M29" s="490"/>
      <c r="N29" s="491"/>
      <c r="O29" s="489"/>
      <c r="P29" s="489"/>
      <c r="Q29" s="490"/>
      <c r="R29" s="469"/>
      <c r="S29" s="492"/>
      <c r="T29" s="493"/>
      <c r="U29" s="494"/>
    </row>
    <row r="30" spans="1:21" hidden="1" x14ac:dyDescent="0.2">
      <c r="A30" s="11" t="str">
        <f t="shared" si="0"/>
        <v>Nhs Lothian</v>
      </c>
      <c r="B30" s="11" t="str">
        <f t="shared" si="1"/>
        <v>All CancerNA</v>
      </c>
      <c r="C30" s="139" t="str">
        <f t="shared" si="2"/>
        <v>All Cancer</v>
      </c>
      <c r="D30" s="495" t="s">
        <v>321</v>
      </c>
      <c r="E30" s="487"/>
      <c r="F30" s="488"/>
      <c r="G30" s="489"/>
      <c r="H30" s="489"/>
      <c r="I30" s="490"/>
      <c r="J30" s="491"/>
      <c r="K30" s="489"/>
      <c r="L30" s="489"/>
      <c r="M30" s="490"/>
      <c r="N30" s="491"/>
      <c r="O30" s="489"/>
      <c r="P30" s="489"/>
      <c r="Q30" s="490"/>
      <c r="R30" s="469"/>
      <c r="S30" s="492"/>
      <c r="T30" s="493"/>
      <c r="U30" s="494"/>
    </row>
    <row r="31" spans="1:21" hidden="1" x14ac:dyDescent="0.2">
      <c r="A31" s="11" t="str">
        <f t="shared" si="0"/>
        <v>Nhs Lothian</v>
      </c>
      <c r="B31" s="11" t="str">
        <f t="shared" si="1"/>
        <v>All CancerNA</v>
      </c>
      <c r="C31" s="139" t="str">
        <f t="shared" si="2"/>
        <v>All Cancer</v>
      </c>
      <c r="D31" s="495" t="s">
        <v>321</v>
      </c>
      <c r="E31" s="487"/>
      <c r="F31" s="488"/>
      <c r="G31" s="489"/>
      <c r="H31" s="489"/>
      <c r="I31" s="490"/>
      <c r="J31" s="491"/>
      <c r="K31" s="489"/>
      <c r="L31" s="489"/>
      <c r="M31" s="490"/>
      <c r="N31" s="491"/>
      <c r="O31" s="489"/>
      <c r="P31" s="489"/>
      <c r="Q31" s="490"/>
      <c r="R31" s="469"/>
      <c r="S31" s="492"/>
      <c r="T31" s="493"/>
      <c r="U31" s="494"/>
    </row>
    <row r="32" spans="1:21" hidden="1" x14ac:dyDescent="0.2">
      <c r="A32" s="11" t="str">
        <f t="shared" si="0"/>
        <v>Nhs Lothian</v>
      </c>
      <c r="B32" s="11" t="str">
        <f t="shared" si="1"/>
        <v>All CancerNA</v>
      </c>
      <c r="C32" s="139" t="str">
        <f t="shared" si="2"/>
        <v>All Cancer</v>
      </c>
      <c r="D32" s="495" t="s">
        <v>321</v>
      </c>
      <c r="E32" s="487"/>
      <c r="F32" s="488"/>
      <c r="G32" s="489"/>
      <c r="H32" s="489"/>
      <c r="I32" s="490"/>
      <c r="J32" s="491"/>
      <c r="K32" s="489"/>
      <c r="L32" s="489"/>
      <c r="M32" s="490"/>
      <c r="N32" s="491"/>
      <c r="O32" s="489"/>
      <c r="P32" s="489"/>
      <c r="Q32" s="490"/>
      <c r="R32" s="469"/>
      <c r="S32" s="492"/>
      <c r="T32" s="493"/>
      <c r="U32" s="494"/>
    </row>
    <row r="33" spans="1:27" x14ac:dyDescent="0.2">
      <c r="A33" s="11" t="str">
        <f t="shared" si="0"/>
        <v>Nhs Lothian</v>
      </c>
      <c r="B33" s="11" t="str">
        <f t="shared" si="1"/>
        <v>All Cancer14</v>
      </c>
      <c r="C33" s="139" t="str">
        <f t="shared" si="2"/>
        <v>All Cancer</v>
      </c>
      <c r="D33" s="154">
        <v>14</v>
      </c>
      <c r="E33" s="440" t="s">
        <v>291</v>
      </c>
      <c r="F33" s="156">
        <f t="shared" ref="F33:Q33" si="4">SUM(F63,F94,F124,F154,F184,F214,F244,F274,F304,F334)</f>
        <v>21</v>
      </c>
      <c r="G33" s="157">
        <f t="shared" si="4"/>
        <v>30</v>
      </c>
      <c r="H33" s="157">
        <f t="shared" si="4"/>
        <v>15</v>
      </c>
      <c r="I33" s="158">
        <f t="shared" si="4"/>
        <v>10</v>
      </c>
      <c r="J33" s="156">
        <f t="shared" si="4"/>
        <v>0</v>
      </c>
      <c r="K33" s="157">
        <f t="shared" si="4"/>
        <v>0</v>
      </c>
      <c r="L33" s="157">
        <f t="shared" si="4"/>
        <v>0</v>
      </c>
      <c r="M33" s="158">
        <f t="shared" si="4"/>
        <v>0</v>
      </c>
      <c r="N33" s="156">
        <f t="shared" si="4"/>
        <v>0</v>
      </c>
      <c r="O33" s="157">
        <f t="shared" si="4"/>
        <v>0</v>
      </c>
      <c r="P33" s="157">
        <f t="shared" si="4"/>
        <v>0</v>
      </c>
      <c r="Q33" s="158">
        <f t="shared" si="4"/>
        <v>0</v>
      </c>
      <c r="R33" s="159"/>
      <c r="S33" s="166">
        <f>I33</f>
        <v>10</v>
      </c>
      <c r="T33" s="167">
        <f>M33</f>
        <v>0</v>
      </c>
      <c r="U33" s="168">
        <f>Q33</f>
        <v>0</v>
      </c>
    </row>
    <row r="34" spans="1:27" ht="13.5" thickBot="1" x14ac:dyDescent="0.25">
      <c r="A34" s="11" t="str">
        <f t="shared" si="0"/>
        <v>Nhs Lothian</v>
      </c>
      <c r="B34" s="11" t="str">
        <f t="shared" si="1"/>
        <v>All Cancer15</v>
      </c>
      <c r="C34" s="139" t="str">
        <f t="shared" si="2"/>
        <v>All Cancer</v>
      </c>
      <c r="D34" s="154">
        <v>15</v>
      </c>
      <c r="E34" s="440" t="s">
        <v>292</v>
      </c>
      <c r="F34" s="156">
        <f t="shared" ref="F34:Q34" si="5">SUM(F64,F95,F125,F155,F185,F215,F245,F275,F305,F335)</f>
        <v>46</v>
      </c>
      <c r="G34" s="157">
        <f t="shared" si="5"/>
        <v>45</v>
      </c>
      <c r="H34" s="157">
        <f t="shared" si="5"/>
        <v>35</v>
      </c>
      <c r="I34" s="158">
        <f t="shared" si="5"/>
        <v>33</v>
      </c>
      <c r="J34" s="156">
        <f t="shared" si="5"/>
        <v>0</v>
      </c>
      <c r="K34" s="157">
        <f t="shared" si="5"/>
        <v>0</v>
      </c>
      <c r="L34" s="157">
        <f t="shared" si="5"/>
        <v>0</v>
      </c>
      <c r="M34" s="158">
        <f t="shared" si="5"/>
        <v>0</v>
      </c>
      <c r="N34" s="156">
        <f t="shared" si="5"/>
        <v>0</v>
      </c>
      <c r="O34" s="157">
        <f t="shared" si="5"/>
        <v>0</v>
      </c>
      <c r="P34" s="157">
        <f t="shared" si="5"/>
        <v>0</v>
      </c>
      <c r="Q34" s="158">
        <f t="shared" si="5"/>
        <v>0</v>
      </c>
      <c r="R34" s="159"/>
      <c r="S34" s="177">
        <f>I34</f>
        <v>33</v>
      </c>
      <c r="T34" s="178">
        <f>M34</f>
        <v>0</v>
      </c>
      <c r="U34" s="180">
        <f>Q34</f>
        <v>0</v>
      </c>
    </row>
    <row r="35" spans="1:27" s="14" customFormat="1" x14ac:dyDescent="0.2">
      <c r="A35" s="11" t="str">
        <f t="shared" si="0"/>
        <v>Nhs Lothian</v>
      </c>
      <c r="B35" s="11" t="str">
        <f t="shared" si="1"/>
        <v xml:space="preserve">All Cancer </v>
      </c>
      <c r="C35" s="139" t="str">
        <f t="shared" si="2"/>
        <v>All Cancer</v>
      </c>
      <c r="D35" s="84" t="s">
        <v>100</v>
      </c>
      <c r="E35" s="21" t="s">
        <v>281</v>
      </c>
      <c r="F35" s="71"/>
      <c r="G35" s="72"/>
      <c r="H35" s="72"/>
      <c r="I35" s="73"/>
      <c r="J35" s="71"/>
      <c r="K35" s="72"/>
      <c r="L35" s="72"/>
      <c r="M35" s="73"/>
      <c r="N35" s="71"/>
      <c r="O35" s="72"/>
      <c r="P35" s="72"/>
      <c r="Q35" s="73"/>
      <c r="R35" s="65"/>
      <c r="S35" s="71"/>
      <c r="T35" s="72"/>
      <c r="U35" s="100"/>
    </row>
    <row r="36" spans="1:27" x14ac:dyDescent="0.2">
      <c r="A36" s="11" t="str">
        <f t="shared" si="0"/>
        <v>Nhs Lothian</v>
      </c>
      <c r="B36" s="11" t="str">
        <f t="shared" si="1"/>
        <v>All Cancer16</v>
      </c>
      <c r="C36" s="139" t="str">
        <f t="shared" si="2"/>
        <v>All Cancer</v>
      </c>
      <c r="D36" s="430">
        <v>16</v>
      </c>
      <c r="E36" s="155" t="s">
        <v>322</v>
      </c>
      <c r="F36" s="617">
        <v>7.3800000000000004E-2</v>
      </c>
      <c r="G36" s="617">
        <v>7.3800000000000004E-2</v>
      </c>
      <c r="H36" s="617">
        <v>7.3800000000000004E-2</v>
      </c>
      <c r="I36" s="617">
        <v>7.3800000000000004E-2</v>
      </c>
      <c r="J36" s="562"/>
      <c r="K36" s="563"/>
      <c r="L36" s="563"/>
      <c r="M36" s="564"/>
      <c r="N36" s="562"/>
      <c r="O36" s="563"/>
      <c r="P36" s="563"/>
      <c r="Q36" s="564"/>
      <c r="R36" s="20"/>
      <c r="S36" s="537">
        <f>SUM(F66:I66)</f>
        <v>0.45200000000000001</v>
      </c>
      <c r="T36" s="538">
        <f t="shared" ref="T36" si="6">SUM(J36:M36)</f>
        <v>0</v>
      </c>
      <c r="U36" s="539">
        <f t="shared" ref="U36" si="7">SUM(N36:Q36)</f>
        <v>0</v>
      </c>
    </row>
    <row r="37" spans="1:27" hidden="1" x14ac:dyDescent="0.2">
      <c r="A37" s="11" t="str">
        <f t="shared" si="0"/>
        <v>Nhs Lothian</v>
      </c>
      <c r="B37" s="11" t="str">
        <f t="shared" si="1"/>
        <v>All CancerNA</v>
      </c>
      <c r="C37" s="139" t="str">
        <f t="shared" si="2"/>
        <v>All Cancer</v>
      </c>
      <c r="D37" s="579" t="s">
        <v>321</v>
      </c>
      <c r="E37" s="481"/>
      <c r="F37" s="617"/>
      <c r="G37" s="617"/>
      <c r="H37" s="617"/>
      <c r="I37" s="617"/>
      <c r="J37" s="534"/>
      <c r="K37" s="535"/>
      <c r="L37" s="535"/>
      <c r="M37" s="565"/>
      <c r="N37" s="534"/>
      <c r="O37" s="535"/>
      <c r="P37" s="535"/>
      <c r="Q37" s="565"/>
      <c r="R37" s="518"/>
      <c r="S37" s="516"/>
      <c r="T37" s="514"/>
      <c r="U37" s="517"/>
    </row>
    <row r="38" spans="1:27" x14ac:dyDescent="0.2">
      <c r="A38" s="11" t="str">
        <f t="shared" si="0"/>
        <v>Nhs Lothian</v>
      </c>
      <c r="B38" s="11" t="str">
        <f t="shared" si="1"/>
        <v>All Cancer18</v>
      </c>
      <c r="C38" s="139" t="str">
        <f t="shared" si="2"/>
        <v>All Cancer</v>
      </c>
      <c r="D38" s="154">
        <v>18</v>
      </c>
      <c r="E38" s="424" t="s">
        <v>323</v>
      </c>
      <c r="F38" s="617">
        <v>0.36699999999999999</v>
      </c>
      <c r="G38" s="617">
        <v>0.36699999999999999</v>
      </c>
      <c r="H38" s="617">
        <v>0.36699999999999999</v>
      </c>
      <c r="I38" s="617">
        <v>0.36699999999999999</v>
      </c>
      <c r="J38" s="568"/>
      <c r="K38" s="566"/>
      <c r="L38" s="566"/>
      <c r="M38" s="567"/>
      <c r="N38" s="568"/>
      <c r="O38" s="566"/>
      <c r="P38" s="566"/>
      <c r="Q38" s="567"/>
      <c r="R38" s="205"/>
      <c r="S38" s="537">
        <f>SUM(F68:I68)</f>
        <v>2.0680000000000001</v>
      </c>
      <c r="T38" s="538">
        <f t="shared" ref="T38" si="8">SUM(J38:M38)</f>
        <v>0</v>
      </c>
      <c r="U38" s="539">
        <f t="shared" ref="U38" si="9">SUM(N38:Q38)</f>
        <v>0</v>
      </c>
      <c r="V38" s="496"/>
      <c r="W38" s="496"/>
      <c r="X38" s="496"/>
      <c r="Y38" s="496"/>
      <c r="Z38" s="496"/>
      <c r="AA38" s="496"/>
    </row>
    <row r="39" spans="1:27" hidden="1" x14ac:dyDescent="0.2">
      <c r="A39" s="11" t="str">
        <f t="shared" si="0"/>
        <v>Nhs Lothian</v>
      </c>
      <c r="B39" s="11" t="str">
        <f t="shared" si="1"/>
        <v>All CancerNA</v>
      </c>
      <c r="C39" s="139" t="str">
        <f t="shared" si="2"/>
        <v>All Cancer</v>
      </c>
      <c r="D39" s="579" t="s">
        <v>321</v>
      </c>
      <c r="E39" s="481"/>
      <c r="F39" s="617"/>
      <c r="G39" s="617"/>
      <c r="H39" s="617"/>
      <c r="I39" s="617"/>
      <c r="J39" s="534"/>
      <c r="K39" s="535"/>
      <c r="L39" s="535"/>
      <c r="M39" s="565"/>
      <c r="N39" s="534"/>
      <c r="O39" s="535"/>
      <c r="P39" s="535"/>
      <c r="Q39" s="565"/>
      <c r="R39" s="518"/>
      <c r="S39" s="516"/>
      <c r="T39" s="514"/>
      <c r="U39" s="517"/>
    </row>
    <row r="40" spans="1:27" x14ac:dyDescent="0.2">
      <c r="C40" s="139" t="str">
        <f t="shared" si="2"/>
        <v>All Cancer</v>
      </c>
      <c r="D40" s="483">
        <v>19</v>
      </c>
      <c r="E40" s="485" t="s">
        <v>324</v>
      </c>
      <c r="F40" s="617">
        <v>0.1321</v>
      </c>
      <c r="G40" s="617">
        <v>0.1321</v>
      </c>
      <c r="H40" s="617">
        <v>0.1321</v>
      </c>
      <c r="I40" s="617">
        <v>0.1321</v>
      </c>
      <c r="J40" s="568"/>
      <c r="K40" s="566"/>
      <c r="L40" s="566"/>
      <c r="M40" s="567"/>
      <c r="N40" s="568"/>
      <c r="O40" s="566"/>
      <c r="P40" s="566"/>
      <c r="Q40" s="567"/>
      <c r="R40" s="205"/>
      <c r="S40" s="537">
        <f>SUM(F70:I70)</f>
        <v>0.64800000000000002</v>
      </c>
      <c r="T40" s="538">
        <f t="shared" ref="T40:T42" si="10">SUM(J40:M40)</f>
        <v>0</v>
      </c>
      <c r="U40" s="539">
        <f t="shared" ref="U40:U42" si="11">SUM(N40:Q40)</f>
        <v>0</v>
      </c>
    </row>
    <row r="41" spans="1:27" x14ac:dyDescent="0.2">
      <c r="C41" s="139" t="str">
        <f t="shared" si="2"/>
        <v>All Cancer</v>
      </c>
      <c r="D41" s="483">
        <v>20</v>
      </c>
      <c r="E41" s="485" t="s">
        <v>326</v>
      </c>
      <c r="F41" s="617">
        <v>7.3099999999999998E-2</v>
      </c>
      <c r="G41" s="617">
        <v>7.3099999999999998E-2</v>
      </c>
      <c r="H41" s="617">
        <v>7.3099999999999998E-2</v>
      </c>
      <c r="I41" s="617">
        <v>7.3099999999999998E-2</v>
      </c>
      <c r="J41" s="571"/>
      <c r="K41" s="569"/>
      <c r="L41" s="569"/>
      <c r="M41" s="570"/>
      <c r="N41" s="571"/>
      <c r="O41" s="569"/>
      <c r="P41" s="569"/>
      <c r="Q41" s="570"/>
      <c r="R41" s="203"/>
      <c r="S41" s="537">
        <f>SUM(F71:I71)</f>
        <v>0</v>
      </c>
      <c r="T41" s="538">
        <f t="shared" si="10"/>
        <v>0</v>
      </c>
      <c r="U41" s="539">
        <f t="shared" si="11"/>
        <v>0</v>
      </c>
    </row>
    <row r="42" spans="1:27" x14ac:dyDescent="0.2">
      <c r="C42" s="139" t="str">
        <f t="shared" si="2"/>
        <v>All Cancer</v>
      </c>
      <c r="D42" s="483">
        <v>21</v>
      </c>
      <c r="E42" s="485" t="s">
        <v>325</v>
      </c>
      <c r="F42" s="617">
        <v>6.0999999999999999E-2</v>
      </c>
      <c r="G42" s="617">
        <v>6.0999999999999999E-2</v>
      </c>
      <c r="H42" s="617">
        <v>6.0999999999999999E-2</v>
      </c>
      <c r="I42" s="617">
        <v>6.0999999999999999E-2</v>
      </c>
      <c r="J42" s="568"/>
      <c r="K42" s="566"/>
      <c r="L42" s="566"/>
      <c r="M42" s="567"/>
      <c r="N42" s="568"/>
      <c r="O42" s="566"/>
      <c r="P42" s="566"/>
      <c r="Q42" s="567"/>
      <c r="R42" s="205"/>
      <c r="S42" s="537">
        <f>SUM(F72:I72)</f>
        <v>0</v>
      </c>
      <c r="T42" s="538">
        <f t="shared" si="10"/>
        <v>0</v>
      </c>
      <c r="U42" s="539">
        <f t="shared" si="11"/>
        <v>0</v>
      </c>
    </row>
    <row r="43" spans="1:27" ht="18.75" thickBot="1" x14ac:dyDescent="0.3">
      <c r="A43" s="11" t="str">
        <f t="shared" si="0"/>
        <v>Nhs Lothian</v>
      </c>
      <c r="B43" s="11" t="str">
        <f t="shared" si="1"/>
        <v>BreastBreast</v>
      </c>
      <c r="C43" s="140" t="str">
        <f>D43</f>
        <v>Breast</v>
      </c>
      <c r="D43" s="432" t="s">
        <v>40</v>
      </c>
      <c r="E43" s="418"/>
      <c r="F43" s="419"/>
      <c r="G43" s="420"/>
      <c r="H43" s="420"/>
      <c r="I43" s="420"/>
      <c r="J43" s="420"/>
      <c r="K43" s="420"/>
      <c r="L43" s="420"/>
      <c r="M43" s="420"/>
      <c r="N43" s="421"/>
      <c r="O43" s="421"/>
      <c r="P43" s="421"/>
      <c r="Q43" s="421"/>
      <c r="R43" s="421"/>
      <c r="S43" s="422"/>
      <c r="T43" s="422"/>
      <c r="U43" s="423"/>
    </row>
    <row r="44" spans="1:27" x14ac:dyDescent="0.2">
      <c r="A44" s="11" t="str">
        <f t="shared" si="0"/>
        <v>Nhs Lothian</v>
      </c>
      <c r="B44" s="11" t="str">
        <f t="shared" si="1"/>
        <v>Breast1</v>
      </c>
      <c r="C44" s="139" t="str">
        <f>C43</f>
        <v>Breast</v>
      </c>
      <c r="D44" s="84">
        <v>1</v>
      </c>
      <c r="E44" s="21" t="s">
        <v>103</v>
      </c>
      <c r="F44" s="615">
        <v>0.996</v>
      </c>
      <c r="G44" s="20"/>
      <c r="H44" s="20"/>
      <c r="I44" s="120"/>
      <c r="J44" s="119"/>
      <c r="K44" s="20"/>
      <c r="L44" s="20"/>
      <c r="M44" s="120"/>
      <c r="N44" s="119"/>
      <c r="O44" s="20"/>
      <c r="P44" s="20"/>
      <c r="Q44" s="120"/>
      <c r="R44" s="20"/>
      <c r="S44" s="117"/>
      <c r="T44" s="65"/>
      <c r="U44" s="118"/>
    </row>
    <row r="45" spans="1:27" x14ac:dyDescent="0.2">
      <c r="A45" s="11" t="str">
        <f t="shared" si="0"/>
        <v>Nhs Lothian</v>
      </c>
      <c r="B45" s="11" t="str">
        <f t="shared" si="1"/>
        <v>Breast2</v>
      </c>
      <c r="C45" s="139" t="str">
        <f t="shared" ref="C45:C71" si="12">C44</f>
        <v>Breast</v>
      </c>
      <c r="D45" s="84">
        <v>2</v>
      </c>
      <c r="E45" s="21" t="s">
        <v>104</v>
      </c>
      <c r="F45" s="615">
        <v>0.97</v>
      </c>
      <c r="G45" s="20"/>
      <c r="H45" s="20"/>
      <c r="I45" s="120"/>
      <c r="J45" s="119"/>
      <c r="K45" s="20"/>
      <c r="L45" s="20"/>
      <c r="M45" s="120"/>
      <c r="N45" s="119"/>
      <c r="O45" s="20"/>
      <c r="P45" s="20"/>
      <c r="Q45" s="120"/>
      <c r="R45" s="20"/>
      <c r="S45" s="117"/>
      <c r="T45" s="65"/>
      <c r="U45" s="118"/>
    </row>
    <row r="46" spans="1:27" x14ac:dyDescent="0.2">
      <c r="A46" s="11" t="str">
        <f t="shared" si="0"/>
        <v>Nhs Lothian</v>
      </c>
      <c r="B46" s="11" t="str">
        <f t="shared" si="1"/>
        <v>Breast3</v>
      </c>
      <c r="C46" s="139" t="str">
        <f t="shared" si="12"/>
        <v>Breast</v>
      </c>
      <c r="D46" s="84">
        <v>3</v>
      </c>
      <c r="E46" s="21" t="s">
        <v>289</v>
      </c>
      <c r="F46" s="609">
        <v>377</v>
      </c>
      <c r="G46" s="20"/>
      <c r="H46" s="20"/>
      <c r="I46" s="120"/>
      <c r="J46" s="119"/>
      <c r="K46" s="20"/>
      <c r="L46" s="20"/>
      <c r="M46" s="120"/>
      <c r="N46" s="119"/>
      <c r="O46" s="20"/>
      <c r="P46" s="20"/>
      <c r="Q46" s="120"/>
      <c r="R46" s="20"/>
      <c r="S46" s="117"/>
      <c r="T46" s="65"/>
      <c r="U46" s="118"/>
    </row>
    <row r="47" spans="1:27" x14ac:dyDescent="0.2">
      <c r="A47" s="11" t="str">
        <f t="shared" si="0"/>
        <v>Nhs Lothian</v>
      </c>
      <c r="B47" s="11" t="str">
        <f t="shared" si="1"/>
        <v xml:space="preserve">Breast </v>
      </c>
      <c r="C47" s="139" t="str">
        <f t="shared" si="12"/>
        <v>Breast</v>
      </c>
      <c r="D47" s="85" t="s">
        <v>100</v>
      </c>
      <c r="E47" s="20"/>
      <c r="F47" s="119"/>
      <c r="G47" s="20"/>
      <c r="H47" s="20"/>
      <c r="I47" s="120"/>
      <c r="J47" s="119"/>
      <c r="K47" s="20"/>
      <c r="L47" s="20"/>
      <c r="M47" s="120"/>
      <c r="N47" s="119"/>
      <c r="O47" s="20"/>
      <c r="P47" s="20"/>
      <c r="Q47" s="120"/>
      <c r="R47" s="20"/>
      <c r="S47" s="117"/>
      <c r="T47" s="65"/>
      <c r="U47" s="118"/>
    </row>
    <row r="48" spans="1:27" x14ac:dyDescent="0.2">
      <c r="A48" s="11" t="str">
        <f t="shared" si="0"/>
        <v>Nhs Lothian</v>
      </c>
      <c r="B48" s="11" t="str">
        <f t="shared" si="1"/>
        <v xml:space="preserve">Breast </v>
      </c>
      <c r="C48" s="139" t="str">
        <f t="shared" si="12"/>
        <v>Breast</v>
      </c>
      <c r="D48" s="84" t="s">
        <v>100</v>
      </c>
      <c r="E48" s="21" t="s">
        <v>36</v>
      </c>
      <c r="F48" s="23"/>
      <c r="G48" s="24"/>
      <c r="H48" s="24"/>
      <c r="I48" s="25"/>
      <c r="J48" s="23"/>
      <c r="K48" s="24"/>
      <c r="L48" s="24"/>
      <c r="M48" s="25"/>
      <c r="N48" s="23"/>
      <c r="O48" s="24"/>
      <c r="P48" s="24"/>
      <c r="Q48" s="25"/>
      <c r="R48" s="20"/>
      <c r="S48" s="71"/>
      <c r="T48" s="72"/>
      <c r="U48" s="100"/>
    </row>
    <row r="49" spans="1:21" x14ac:dyDescent="0.2">
      <c r="A49" s="11" t="str">
        <f t="shared" si="0"/>
        <v>Nhs Lothian</v>
      </c>
      <c r="B49" s="11" t="str">
        <f t="shared" si="1"/>
        <v>Breast4</v>
      </c>
      <c r="C49" s="139" t="str">
        <f t="shared" si="12"/>
        <v>Breast</v>
      </c>
      <c r="D49" s="154">
        <v>4</v>
      </c>
      <c r="E49" s="155" t="s">
        <v>290</v>
      </c>
      <c r="F49" s="27">
        <v>840</v>
      </c>
      <c r="G49" s="28">
        <v>840</v>
      </c>
      <c r="H49" s="28">
        <v>840</v>
      </c>
      <c r="I49" s="29">
        <v>840</v>
      </c>
      <c r="J49" s="27"/>
      <c r="K49" s="28"/>
      <c r="L49" s="28"/>
      <c r="M49" s="29"/>
      <c r="N49" s="27"/>
      <c r="O49" s="28"/>
      <c r="P49" s="28"/>
      <c r="Q49" s="29"/>
      <c r="R49" s="20"/>
      <c r="S49" s="181">
        <f>SUM(F49:I49)</f>
        <v>3360</v>
      </c>
      <c r="T49" s="182">
        <f>SUM(J49:M49)</f>
        <v>0</v>
      </c>
      <c r="U49" s="183">
        <f>SUM(N49:Q49)</f>
        <v>0</v>
      </c>
    </row>
    <row r="50" spans="1:21" hidden="1" x14ac:dyDescent="0.2">
      <c r="A50" s="11" t="str">
        <f t="shared" si="0"/>
        <v>Nhs Lothian</v>
      </c>
      <c r="B50" s="11" t="str">
        <f t="shared" si="1"/>
        <v>BreastNA</v>
      </c>
      <c r="C50" s="139" t="str">
        <f t="shared" si="12"/>
        <v>Breast</v>
      </c>
      <c r="D50" s="557" t="s">
        <v>321</v>
      </c>
      <c r="E50" s="551"/>
      <c r="F50" s="552"/>
      <c r="G50" s="553"/>
      <c r="H50" s="553"/>
      <c r="I50" s="554"/>
      <c r="J50" s="552"/>
      <c r="K50" s="553"/>
      <c r="L50" s="553"/>
      <c r="M50" s="554"/>
      <c r="N50" s="552"/>
      <c r="O50" s="553"/>
      <c r="P50" s="553"/>
      <c r="Q50" s="554"/>
      <c r="R50" s="555"/>
      <c r="S50" s="508">
        <f t="shared" ref="S50" si="13">SUM(F50:I50)</f>
        <v>0</v>
      </c>
      <c r="T50" s="510">
        <f t="shared" ref="T50" si="14">SUM(J50:M50)</f>
        <v>0</v>
      </c>
      <c r="U50" s="512">
        <f t="shared" ref="U50" si="15">SUM(N50:Q50)</f>
        <v>0</v>
      </c>
    </row>
    <row r="51" spans="1:21" hidden="1" x14ac:dyDescent="0.2">
      <c r="A51" s="11" t="str">
        <f t="shared" si="0"/>
        <v>Nhs Lothian</v>
      </c>
      <c r="B51" s="11" t="str">
        <f t="shared" si="1"/>
        <v>BreastNA</v>
      </c>
      <c r="C51" s="139" t="str">
        <f t="shared" si="12"/>
        <v>Breast</v>
      </c>
      <c r="D51" s="545" t="s">
        <v>321</v>
      </c>
      <c r="E51" s="546"/>
      <c r="F51" s="547"/>
      <c r="G51" s="548"/>
      <c r="H51" s="548"/>
      <c r="I51" s="549"/>
      <c r="J51" s="547"/>
      <c r="K51" s="548"/>
      <c r="L51" s="548"/>
      <c r="M51" s="549"/>
      <c r="N51" s="547"/>
      <c r="O51" s="548"/>
      <c r="P51" s="548"/>
      <c r="Q51" s="549"/>
      <c r="R51" s="518"/>
      <c r="S51" s="549">
        <f t="shared" ref="S51:U51" si="16">S49-S50</f>
        <v>3360</v>
      </c>
      <c r="T51" s="548">
        <f t="shared" si="16"/>
        <v>0</v>
      </c>
      <c r="U51" s="550">
        <f t="shared" si="16"/>
        <v>0</v>
      </c>
    </row>
    <row r="52" spans="1:21" x14ac:dyDescent="0.2">
      <c r="A52" s="11" t="str">
        <f t="shared" si="0"/>
        <v>Nhs Lothian</v>
      </c>
      <c r="B52" s="11" t="str">
        <f t="shared" si="1"/>
        <v xml:space="preserve">Breast </v>
      </c>
      <c r="C52" s="139" t="str">
        <f t="shared" si="12"/>
        <v>Breast</v>
      </c>
      <c r="D52" s="88" t="s">
        <v>100</v>
      </c>
      <c r="E52" s="34"/>
      <c r="F52" s="35"/>
      <c r="G52" s="36"/>
      <c r="H52" s="36"/>
      <c r="I52" s="37"/>
      <c r="J52" s="38"/>
      <c r="K52" s="39"/>
      <c r="L52" s="39"/>
      <c r="M52" s="40"/>
      <c r="N52" s="38"/>
      <c r="O52" s="39"/>
      <c r="P52" s="39"/>
      <c r="Q52" s="40"/>
      <c r="R52" s="41"/>
      <c r="S52" s="77"/>
      <c r="T52" s="56"/>
      <c r="U52" s="104"/>
    </row>
    <row r="53" spans="1:21" hidden="1" x14ac:dyDescent="0.2">
      <c r="A53" s="11" t="str">
        <f t="shared" si="0"/>
        <v>Nhs Lothian</v>
      </c>
      <c r="B53" s="11" t="str">
        <f t="shared" si="1"/>
        <v xml:space="preserve">Breast </v>
      </c>
      <c r="C53" s="139" t="str">
        <f t="shared" si="12"/>
        <v>Breast</v>
      </c>
      <c r="D53" s="84" t="s">
        <v>100</v>
      </c>
      <c r="E53" s="21" t="s">
        <v>32</v>
      </c>
      <c r="F53" s="23"/>
      <c r="G53" s="24"/>
      <c r="H53" s="24"/>
      <c r="I53" s="25"/>
      <c r="J53" s="23"/>
      <c r="K53" s="24"/>
      <c r="L53" s="24"/>
      <c r="M53" s="25"/>
      <c r="N53" s="23"/>
      <c r="O53" s="24"/>
      <c r="P53" s="24"/>
      <c r="Q53" s="25"/>
      <c r="R53" s="20"/>
      <c r="S53" s="71"/>
      <c r="T53" s="72"/>
      <c r="U53" s="100"/>
    </row>
    <row r="54" spans="1:21" hidden="1" x14ac:dyDescent="0.2">
      <c r="A54" s="11" t="str">
        <f t="shared" si="0"/>
        <v>Nhs Lothian</v>
      </c>
      <c r="B54" s="11" t="str">
        <f t="shared" si="1"/>
        <v>BreastNA</v>
      </c>
      <c r="C54" s="139" t="str">
        <f t="shared" si="12"/>
        <v>Breast</v>
      </c>
      <c r="D54" s="486" t="s">
        <v>321</v>
      </c>
      <c r="E54" s="473"/>
      <c r="F54" s="27"/>
      <c r="G54" s="28"/>
      <c r="H54" s="28"/>
      <c r="I54" s="29"/>
      <c r="J54" s="27"/>
      <c r="K54" s="28"/>
      <c r="L54" s="28"/>
      <c r="M54" s="29"/>
      <c r="N54" s="27"/>
      <c r="O54" s="28"/>
      <c r="P54" s="28"/>
      <c r="Q54" s="29"/>
      <c r="R54" s="39"/>
      <c r="S54" s="156">
        <f>SUM(F54:I54)</f>
        <v>0</v>
      </c>
      <c r="T54" s="157">
        <f>SUM(J54:M54)</f>
        <v>0</v>
      </c>
      <c r="U54" s="160">
        <f>SUM(N54:Q54)</f>
        <v>0</v>
      </c>
    </row>
    <row r="55" spans="1:21" hidden="1" x14ac:dyDescent="0.2">
      <c r="A55" s="11" t="str">
        <f t="shared" si="0"/>
        <v>Nhs Lothian</v>
      </c>
      <c r="B55" s="11" t="str">
        <f t="shared" si="1"/>
        <v>BreastNA</v>
      </c>
      <c r="C55" s="139" t="str">
        <f t="shared" si="12"/>
        <v>Breast</v>
      </c>
      <c r="D55" s="486" t="s">
        <v>321</v>
      </c>
      <c r="E55" s="465"/>
      <c r="F55" s="31"/>
      <c r="G55" s="32"/>
      <c r="H55" s="32"/>
      <c r="I55" s="33"/>
      <c r="J55" s="31"/>
      <c r="K55" s="32"/>
      <c r="L55" s="32"/>
      <c r="M55" s="33"/>
      <c r="N55" s="31"/>
      <c r="O55" s="32"/>
      <c r="P55" s="32"/>
      <c r="Q55" s="33"/>
      <c r="R55" s="39"/>
      <c r="S55" s="162">
        <f t="shared" ref="S55:S56" si="17">SUM(F55:I55)</f>
        <v>0</v>
      </c>
      <c r="T55" s="163">
        <f t="shared" ref="T55:T56" si="18">SUM(J55:M55)</f>
        <v>0</v>
      </c>
      <c r="U55" s="165">
        <f t="shared" ref="U55:U56" si="19">SUM(N55:Q55)</f>
        <v>0</v>
      </c>
    </row>
    <row r="56" spans="1:21" hidden="1" x14ac:dyDescent="0.2">
      <c r="A56" s="11" t="str">
        <f t="shared" si="0"/>
        <v>Nhs Lothian</v>
      </c>
      <c r="B56" s="11" t="str">
        <f t="shared" si="1"/>
        <v>BreastNA</v>
      </c>
      <c r="C56" s="139" t="str">
        <f t="shared" si="12"/>
        <v>Breast</v>
      </c>
      <c r="D56" s="486" t="s">
        <v>321</v>
      </c>
      <c r="E56" s="476"/>
      <c r="F56" s="62">
        <f t="shared" ref="F56:Q56" si="20">SUM(F54:F55)</f>
        <v>0</v>
      </c>
      <c r="G56" s="63">
        <f t="shared" si="20"/>
        <v>0</v>
      </c>
      <c r="H56" s="63">
        <f t="shared" si="20"/>
        <v>0</v>
      </c>
      <c r="I56" s="64">
        <f t="shared" si="20"/>
        <v>0</v>
      </c>
      <c r="J56" s="62">
        <f t="shared" si="20"/>
        <v>0</v>
      </c>
      <c r="K56" s="63">
        <f t="shared" si="20"/>
        <v>0</v>
      </c>
      <c r="L56" s="63">
        <f t="shared" si="20"/>
        <v>0</v>
      </c>
      <c r="M56" s="64">
        <f t="shared" si="20"/>
        <v>0</v>
      </c>
      <c r="N56" s="62">
        <f t="shared" si="20"/>
        <v>0</v>
      </c>
      <c r="O56" s="63">
        <f t="shared" si="20"/>
        <v>0</v>
      </c>
      <c r="P56" s="63">
        <f t="shared" si="20"/>
        <v>0</v>
      </c>
      <c r="Q56" s="64">
        <f t="shared" si="20"/>
        <v>0</v>
      </c>
      <c r="R56" s="65"/>
      <c r="S56" s="62">
        <f t="shared" si="17"/>
        <v>0</v>
      </c>
      <c r="T56" s="63">
        <f t="shared" si="18"/>
        <v>0</v>
      </c>
      <c r="U56" s="103">
        <f t="shared" si="19"/>
        <v>0</v>
      </c>
    </row>
    <row r="57" spans="1:21" hidden="1" x14ac:dyDescent="0.2">
      <c r="A57" s="11" t="str">
        <f t="shared" si="0"/>
        <v>Nhs Lothian</v>
      </c>
      <c r="B57" s="11" t="str">
        <f t="shared" si="1"/>
        <v xml:space="preserve">Breast </v>
      </c>
      <c r="C57" s="139" t="str">
        <f t="shared" si="12"/>
        <v>Breast</v>
      </c>
      <c r="D57" s="89" t="s">
        <v>100</v>
      </c>
      <c r="E57" s="43"/>
      <c r="F57" s="38"/>
      <c r="G57" s="39"/>
      <c r="H57" s="39"/>
      <c r="I57" s="40"/>
      <c r="J57" s="38"/>
      <c r="K57" s="39"/>
      <c r="L57" s="39"/>
      <c r="M57" s="40"/>
      <c r="N57" s="38"/>
      <c r="O57" s="39"/>
      <c r="P57" s="39"/>
      <c r="Q57" s="40"/>
      <c r="R57" s="39"/>
      <c r="S57" s="77"/>
      <c r="T57" s="56"/>
      <c r="U57" s="104"/>
    </row>
    <row r="58" spans="1:21" x14ac:dyDescent="0.2">
      <c r="A58" s="11" t="str">
        <f t="shared" si="0"/>
        <v>Nhs Lothian</v>
      </c>
      <c r="B58" s="11" t="str">
        <f t="shared" si="1"/>
        <v xml:space="preserve">Breast </v>
      </c>
      <c r="C58" s="139" t="str">
        <f t="shared" si="12"/>
        <v>Breast</v>
      </c>
      <c r="D58" s="84" t="s">
        <v>100</v>
      </c>
      <c r="E58" s="21" t="s">
        <v>27</v>
      </c>
      <c r="F58" s="23"/>
      <c r="G58" s="24"/>
      <c r="H58" s="24"/>
      <c r="I58" s="25"/>
      <c r="J58" s="23"/>
      <c r="K58" s="24"/>
      <c r="L58" s="24"/>
      <c r="M58" s="25"/>
      <c r="N58" s="23"/>
      <c r="O58" s="24"/>
      <c r="P58" s="24"/>
      <c r="Q58" s="25"/>
      <c r="R58" s="39"/>
      <c r="S58" s="71"/>
      <c r="T58" s="72"/>
      <c r="U58" s="100"/>
    </row>
    <row r="59" spans="1:21" hidden="1" x14ac:dyDescent="0.2">
      <c r="A59" s="11" t="str">
        <f t="shared" si="0"/>
        <v>Nhs Lothian</v>
      </c>
      <c r="B59" s="11" t="str">
        <f t="shared" si="1"/>
        <v>BreastNA</v>
      </c>
      <c r="C59" s="139" t="str">
        <f t="shared" si="12"/>
        <v>Breast</v>
      </c>
      <c r="D59" s="502" t="s">
        <v>321</v>
      </c>
      <c r="E59" s="503"/>
      <c r="F59" s="504"/>
      <c r="G59" s="505"/>
      <c r="H59" s="505"/>
      <c r="I59" s="506"/>
      <c r="J59" s="504"/>
      <c r="K59" s="505"/>
      <c r="L59" s="505"/>
      <c r="M59" s="506"/>
      <c r="N59" s="504"/>
      <c r="O59" s="505"/>
      <c r="P59" s="505"/>
      <c r="Q59" s="506"/>
      <c r="R59" s="507"/>
      <c r="S59" s="508"/>
      <c r="T59" s="505"/>
      <c r="U59" s="509"/>
    </row>
    <row r="60" spans="1:21" hidden="1" x14ac:dyDescent="0.2">
      <c r="A60" s="11" t="str">
        <f t="shared" si="0"/>
        <v>Nhs Lothian</v>
      </c>
      <c r="B60" s="11" t="str">
        <f t="shared" si="1"/>
        <v>BreastNA</v>
      </c>
      <c r="C60" s="139" t="str">
        <f t="shared" si="12"/>
        <v>Breast</v>
      </c>
      <c r="D60" s="502" t="s">
        <v>321</v>
      </c>
      <c r="E60" s="503"/>
      <c r="F60" s="508"/>
      <c r="G60" s="510"/>
      <c r="H60" s="510"/>
      <c r="I60" s="511"/>
      <c r="J60" s="508"/>
      <c r="K60" s="510"/>
      <c r="L60" s="510"/>
      <c r="M60" s="511"/>
      <c r="N60" s="508"/>
      <c r="O60" s="510"/>
      <c r="P60" s="510"/>
      <c r="Q60" s="511"/>
      <c r="R60" s="507"/>
      <c r="S60" s="508"/>
      <c r="T60" s="510"/>
      <c r="U60" s="512"/>
    </row>
    <row r="61" spans="1:21" hidden="1" x14ac:dyDescent="0.2">
      <c r="A61" s="11" t="str">
        <f t="shared" si="0"/>
        <v>Nhs Lothian</v>
      </c>
      <c r="B61" s="11" t="str">
        <f t="shared" si="1"/>
        <v>BreastNA</v>
      </c>
      <c r="C61" s="139" t="str">
        <f t="shared" si="12"/>
        <v>Breast</v>
      </c>
      <c r="D61" s="502" t="s">
        <v>321</v>
      </c>
      <c r="E61" s="503"/>
      <c r="F61" s="513"/>
      <c r="G61" s="514"/>
      <c r="H61" s="514"/>
      <c r="I61" s="515"/>
      <c r="J61" s="516"/>
      <c r="K61" s="514"/>
      <c r="L61" s="514"/>
      <c r="M61" s="515"/>
      <c r="N61" s="516"/>
      <c r="O61" s="514"/>
      <c r="P61" s="514"/>
      <c r="Q61" s="515"/>
      <c r="R61" s="507"/>
      <c r="S61" s="516"/>
      <c r="T61" s="514"/>
      <c r="U61" s="517"/>
    </row>
    <row r="62" spans="1:21" hidden="1" x14ac:dyDescent="0.2">
      <c r="A62" s="11" t="str">
        <f t="shared" si="0"/>
        <v>Nhs Lothian</v>
      </c>
      <c r="B62" s="11" t="str">
        <f t="shared" si="1"/>
        <v>BreastNA</v>
      </c>
      <c r="C62" s="139" t="str">
        <f t="shared" si="12"/>
        <v>Breast</v>
      </c>
      <c r="D62" s="502" t="s">
        <v>321</v>
      </c>
      <c r="E62" s="503"/>
      <c r="F62" s="516"/>
      <c r="G62" s="514"/>
      <c r="H62" s="514"/>
      <c r="I62" s="515"/>
      <c r="J62" s="516"/>
      <c r="K62" s="514"/>
      <c r="L62" s="514"/>
      <c r="M62" s="515"/>
      <c r="N62" s="516"/>
      <c r="O62" s="514"/>
      <c r="P62" s="514"/>
      <c r="Q62" s="515"/>
      <c r="R62" s="507"/>
      <c r="S62" s="516"/>
      <c r="T62" s="514"/>
      <c r="U62" s="517"/>
    </row>
    <row r="63" spans="1:21" x14ac:dyDescent="0.2">
      <c r="A63" s="11" t="str">
        <f t="shared" si="0"/>
        <v>Nhs Lothian</v>
      </c>
      <c r="B63" s="11" t="str">
        <f t="shared" si="1"/>
        <v>Breast14</v>
      </c>
      <c r="C63" s="139" t="str">
        <f t="shared" si="12"/>
        <v>Breast</v>
      </c>
      <c r="D63" s="154">
        <v>14</v>
      </c>
      <c r="E63" s="440" t="s">
        <v>291</v>
      </c>
      <c r="F63" s="611">
        <v>3</v>
      </c>
      <c r="G63" s="612">
        <v>12</v>
      </c>
      <c r="H63" s="612">
        <v>5</v>
      </c>
      <c r="I63" s="613">
        <v>2</v>
      </c>
      <c r="J63" s="48"/>
      <c r="K63" s="46"/>
      <c r="L63" s="46"/>
      <c r="M63" s="47"/>
      <c r="N63" s="48"/>
      <c r="O63" s="46"/>
      <c r="P63" s="46"/>
      <c r="Q63" s="47"/>
      <c r="R63" s="39"/>
      <c r="S63" s="166">
        <f>I63</f>
        <v>2</v>
      </c>
      <c r="T63" s="167">
        <f>M63</f>
        <v>0</v>
      </c>
      <c r="U63" s="168">
        <f>Q63</f>
        <v>0</v>
      </c>
    </row>
    <row r="64" spans="1:21" ht="13.5" thickBot="1" x14ac:dyDescent="0.25">
      <c r="A64" s="11" t="str">
        <f t="shared" si="0"/>
        <v>Nhs Lothian</v>
      </c>
      <c r="B64" s="11" t="str">
        <f t="shared" si="1"/>
        <v>Breast15</v>
      </c>
      <c r="C64" s="139" t="str">
        <f t="shared" si="12"/>
        <v>Breast</v>
      </c>
      <c r="D64" s="154">
        <v>15</v>
      </c>
      <c r="E64" s="440" t="s">
        <v>292</v>
      </c>
      <c r="F64" s="611">
        <v>2</v>
      </c>
      <c r="G64" s="612">
        <v>2</v>
      </c>
      <c r="H64" s="612">
        <v>0</v>
      </c>
      <c r="I64" s="613">
        <v>0</v>
      </c>
      <c r="J64" s="48"/>
      <c r="K64" s="46"/>
      <c r="L64" s="46"/>
      <c r="M64" s="47"/>
      <c r="N64" s="48"/>
      <c r="O64" s="46"/>
      <c r="P64" s="46"/>
      <c r="Q64" s="47"/>
      <c r="R64" s="39"/>
      <c r="S64" s="177">
        <f>I64</f>
        <v>0</v>
      </c>
      <c r="T64" s="178">
        <f>M64</f>
        <v>0</v>
      </c>
      <c r="U64" s="180">
        <f>Q64</f>
        <v>0</v>
      </c>
    </row>
    <row r="65" spans="1:21" x14ac:dyDescent="0.2">
      <c r="A65" s="11" t="str">
        <f t="shared" si="0"/>
        <v>Nhs Lothian</v>
      </c>
      <c r="B65" s="11" t="str">
        <f t="shared" si="1"/>
        <v xml:space="preserve">Breast </v>
      </c>
      <c r="C65" s="139" t="str">
        <f t="shared" si="12"/>
        <v>Breast</v>
      </c>
      <c r="D65" s="84" t="s">
        <v>100</v>
      </c>
      <c r="E65" s="21" t="s">
        <v>281</v>
      </c>
      <c r="F65" s="23"/>
      <c r="G65" s="24"/>
      <c r="H65" s="24"/>
      <c r="I65" s="25"/>
      <c r="J65" s="23"/>
      <c r="K65" s="24"/>
      <c r="L65" s="24"/>
      <c r="M65" s="25"/>
      <c r="N65" s="23"/>
      <c r="O65" s="24"/>
      <c r="P65" s="24"/>
      <c r="Q65" s="25"/>
      <c r="R65" s="20"/>
      <c r="S65" s="71"/>
      <c r="T65" s="72"/>
      <c r="U65" s="100"/>
    </row>
    <row r="66" spans="1:21" ht="13.5" thickBot="1" x14ac:dyDescent="0.25">
      <c r="A66" s="11" t="str">
        <f t="shared" si="0"/>
        <v>Nhs Lothian</v>
      </c>
      <c r="B66" s="11" t="str">
        <f t="shared" si="1"/>
        <v>Breast16</v>
      </c>
      <c r="C66" s="139" t="str">
        <f t="shared" si="12"/>
        <v>Breast</v>
      </c>
      <c r="D66" s="430">
        <v>16</v>
      </c>
      <c r="E66" s="155" t="s">
        <v>322</v>
      </c>
      <c r="F66" s="596">
        <v>0.113</v>
      </c>
      <c r="G66" s="596">
        <v>0.113</v>
      </c>
      <c r="H66" s="596">
        <v>0.113</v>
      </c>
      <c r="I66" s="596">
        <v>0.113</v>
      </c>
      <c r="J66" s="49"/>
      <c r="K66" s="50"/>
      <c r="L66" s="50"/>
      <c r="M66" s="51"/>
      <c r="N66" s="49"/>
      <c r="O66" s="50"/>
      <c r="P66" s="50"/>
      <c r="Q66" s="51"/>
      <c r="R66" s="20"/>
      <c r="S66" s="540">
        <f t="shared" ref="S66:S72" si="21">SUM(F66:I66)</f>
        <v>0.45200000000000001</v>
      </c>
      <c r="T66" s="541">
        <f t="shared" ref="T66:T72" si="22">SUM(J66:M66)</f>
        <v>0</v>
      </c>
      <c r="U66" s="542">
        <f t="shared" ref="U66:U72" si="23">SUM(N66:Q66)</f>
        <v>0</v>
      </c>
    </row>
    <row r="67" spans="1:21" ht="14.25" hidden="1" customHeight="1" x14ac:dyDescent="0.2">
      <c r="A67" s="11" t="str">
        <f t="shared" si="0"/>
        <v>Nhs Lothian</v>
      </c>
      <c r="B67" s="11" t="str">
        <f t="shared" si="1"/>
        <v>BreastNA</v>
      </c>
      <c r="C67" s="139" t="str">
        <f t="shared" si="12"/>
        <v>Breast</v>
      </c>
      <c r="D67" s="579" t="s">
        <v>321</v>
      </c>
      <c r="E67" s="481"/>
      <c r="F67" s="601"/>
      <c r="G67" s="601"/>
      <c r="H67" s="601"/>
      <c r="I67" s="601"/>
      <c r="J67" s="516"/>
      <c r="K67" s="514"/>
      <c r="L67" s="514"/>
      <c r="M67" s="515"/>
      <c r="N67" s="516"/>
      <c r="O67" s="514"/>
      <c r="P67" s="514"/>
      <c r="Q67" s="515"/>
      <c r="R67" s="518"/>
      <c r="S67" s="540">
        <f t="shared" si="21"/>
        <v>0</v>
      </c>
      <c r="T67" s="541">
        <f t="shared" si="22"/>
        <v>0</v>
      </c>
      <c r="U67" s="542">
        <f t="shared" si="23"/>
        <v>0</v>
      </c>
    </row>
    <row r="68" spans="1:21" ht="13.5" thickBot="1" x14ac:dyDescent="0.25">
      <c r="C68" s="139" t="str">
        <f t="shared" si="12"/>
        <v>Breast</v>
      </c>
      <c r="D68" s="154">
        <v>18</v>
      </c>
      <c r="E68" s="424" t="s">
        <v>323</v>
      </c>
      <c r="F68" s="605">
        <v>0.51700000000000002</v>
      </c>
      <c r="G68" s="605">
        <v>0.51700000000000002</v>
      </c>
      <c r="H68" s="605">
        <v>0.51700000000000002</v>
      </c>
      <c r="I68" s="605">
        <v>0.51700000000000002</v>
      </c>
      <c r="J68" s="500"/>
      <c r="K68" s="498"/>
      <c r="L68" s="498"/>
      <c r="M68" s="499"/>
      <c r="N68" s="500"/>
      <c r="O68" s="498"/>
      <c r="P68" s="498"/>
      <c r="Q68" s="499"/>
      <c r="R68" s="79"/>
      <c r="S68" s="540">
        <f t="shared" si="21"/>
        <v>2.0680000000000001</v>
      </c>
      <c r="T68" s="541">
        <f t="shared" si="22"/>
        <v>0</v>
      </c>
      <c r="U68" s="542">
        <f t="shared" si="23"/>
        <v>0</v>
      </c>
    </row>
    <row r="69" spans="1:21" ht="13.5" hidden="1" thickBot="1" x14ac:dyDescent="0.25">
      <c r="C69" s="139" t="str">
        <f t="shared" si="12"/>
        <v>Breast</v>
      </c>
      <c r="D69" s="579" t="s">
        <v>321</v>
      </c>
      <c r="E69" s="481"/>
      <c r="F69" s="601"/>
      <c r="G69" s="601"/>
      <c r="H69" s="601"/>
      <c r="I69" s="601"/>
      <c r="J69" s="513"/>
      <c r="K69" s="520"/>
      <c r="L69" s="520"/>
      <c r="M69" s="521"/>
      <c r="N69" s="513"/>
      <c r="O69" s="520"/>
      <c r="P69" s="520"/>
      <c r="Q69" s="521"/>
      <c r="R69" s="518"/>
      <c r="S69" s="540">
        <f t="shared" si="21"/>
        <v>0</v>
      </c>
      <c r="T69" s="541">
        <f t="shared" si="22"/>
        <v>0</v>
      </c>
      <c r="U69" s="542">
        <f t="shared" si="23"/>
        <v>0</v>
      </c>
    </row>
    <row r="70" spans="1:21" ht="13.5" thickBot="1" x14ac:dyDescent="0.25">
      <c r="C70" s="139" t="str">
        <f t="shared" si="12"/>
        <v>Breast</v>
      </c>
      <c r="D70" s="483">
        <v>19</v>
      </c>
      <c r="E70" s="485" t="s">
        <v>324</v>
      </c>
      <c r="F70" s="605">
        <v>0.16200000000000001</v>
      </c>
      <c r="G70" s="605">
        <v>0.16200000000000001</v>
      </c>
      <c r="H70" s="605">
        <v>0.16200000000000001</v>
      </c>
      <c r="I70" s="605">
        <v>0.16200000000000001</v>
      </c>
      <c r="J70" s="529"/>
      <c r="K70" s="527"/>
      <c r="L70" s="527"/>
      <c r="M70" s="528"/>
      <c r="N70" s="529"/>
      <c r="O70" s="527"/>
      <c r="P70" s="527"/>
      <c r="Q70" s="528"/>
      <c r="R70" s="79"/>
      <c r="S70" s="540">
        <f t="shared" si="21"/>
        <v>0.64800000000000002</v>
      </c>
      <c r="T70" s="541">
        <f t="shared" si="22"/>
        <v>0</v>
      </c>
      <c r="U70" s="542">
        <f t="shared" si="23"/>
        <v>0</v>
      </c>
    </row>
    <row r="71" spans="1:21" ht="13.5" thickBot="1" x14ac:dyDescent="0.25">
      <c r="A71" s="11" t="str">
        <f t="shared" si="0"/>
        <v>Nhs Lothian</v>
      </c>
      <c r="B71" s="11" t="str">
        <f t="shared" si="1"/>
        <v>Breast20</v>
      </c>
      <c r="C71" s="139" t="str">
        <f t="shared" si="12"/>
        <v>Breast</v>
      </c>
      <c r="D71" s="483">
        <v>20</v>
      </c>
      <c r="E71" s="485" t="s">
        <v>326</v>
      </c>
      <c r="F71" s="600">
        <v>0</v>
      </c>
      <c r="G71" s="600">
        <v>0</v>
      </c>
      <c r="H71" s="600">
        <v>0</v>
      </c>
      <c r="I71" s="600">
        <v>0</v>
      </c>
      <c r="J71" s="533"/>
      <c r="K71" s="531"/>
      <c r="L71" s="531"/>
      <c r="M71" s="532"/>
      <c r="N71" s="533"/>
      <c r="O71" s="531"/>
      <c r="P71" s="531"/>
      <c r="Q71" s="532"/>
      <c r="R71" s="543"/>
      <c r="S71" s="540">
        <f t="shared" si="21"/>
        <v>0</v>
      </c>
      <c r="T71" s="541">
        <f t="shared" si="22"/>
        <v>0</v>
      </c>
      <c r="U71" s="542">
        <f t="shared" si="23"/>
        <v>0</v>
      </c>
    </row>
    <row r="72" spans="1:21" ht="13.5" thickBot="1" x14ac:dyDescent="0.25">
      <c r="A72" s="11" t="str">
        <f t="shared" si="0"/>
        <v>Nhs Lothian</v>
      </c>
      <c r="B72" s="11" t="str">
        <f>CONCATENATE(C72,D72)</f>
        <v>Breast21</v>
      </c>
      <c r="C72" s="139" t="str">
        <f>C71</f>
        <v>Breast</v>
      </c>
      <c r="D72" s="483">
        <v>21</v>
      </c>
      <c r="E72" s="485" t="s">
        <v>325</v>
      </c>
      <c r="F72" s="605">
        <v>0</v>
      </c>
      <c r="G72" s="605">
        <v>0</v>
      </c>
      <c r="H72" s="605">
        <v>0</v>
      </c>
      <c r="I72" s="605">
        <v>0</v>
      </c>
      <c r="J72" s="525"/>
      <c r="K72" s="523"/>
      <c r="L72" s="523"/>
      <c r="M72" s="524"/>
      <c r="N72" s="525"/>
      <c r="O72" s="523"/>
      <c r="P72" s="523"/>
      <c r="Q72" s="524"/>
      <c r="R72" s="544"/>
      <c r="S72" s="540">
        <f t="shared" si="21"/>
        <v>0</v>
      </c>
      <c r="T72" s="541">
        <f t="shared" si="22"/>
        <v>0</v>
      </c>
      <c r="U72" s="542">
        <f t="shared" si="23"/>
        <v>0</v>
      </c>
    </row>
    <row r="73" spans="1:21" ht="13.5" thickBot="1" x14ac:dyDescent="0.25">
      <c r="C73" s="139" t="str">
        <f>C72</f>
        <v>Breast</v>
      </c>
      <c r="D73" s="483">
        <v>22</v>
      </c>
      <c r="E73" s="485" t="s">
        <v>328</v>
      </c>
      <c r="F73" s="583">
        <v>0.30599999999999999</v>
      </c>
      <c r="G73" s="584">
        <v>0.30599999999999999</v>
      </c>
      <c r="H73" s="584">
        <v>0.30599999999999999</v>
      </c>
      <c r="I73" s="585">
        <v>0.30599999999999999</v>
      </c>
      <c r="J73" s="525"/>
      <c r="K73" s="523"/>
      <c r="L73" s="523"/>
      <c r="M73" s="524"/>
      <c r="N73" s="525"/>
      <c r="O73" s="523"/>
      <c r="P73" s="523"/>
      <c r="Q73" s="524"/>
      <c r="R73" s="544"/>
      <c r="S73" s="540">
        <f t="shared" ref="S73" si="24">SUM(F73:I73)</f>
        <v>1.224</v>
      </c>
      <c r="T73" s="541">
        <f t="shared" ref="T73" si="25">SUM(J73:M73)</f>
        <v>0</v>
      </c>
      <c r="U73" s="542">
        <f t="shared" ref="U73" si="26">SUM(N73:Q73)</f>
        <v>0</v>
      </c>
    </row>
    <row r="74" spans="1:21" ht="18.75" thickBot="1" x14ac:dyDescent="0.3">
      <c r="A74" s="11" t="str">
        <f t="shared" si="0"/>
        <v>Nhs Lothian</v>
      </c>
      <c r="B74" s="11" t="str">
        <f t="shared" si="1"/>
        <v>GynaeGynae</v>
      </c>
      <c r="C74" s="140" t="s">
        <v>329</v>
      </c>
      <c r="D74" s="429" t="s">
        <v>329</v>
      </c>
      <c r="E74" s="593" t="s">
        <v>330</v>
      </c>
      <c r="F74" s="127"/>
      <c r="G74" s="81"/>
      <c r="H74" s="81"/>
      <c r="I74" s="81"/>
      <c r="J74" s="81"/>
      <c r="K74" s="81"/>
      <c r="L74" s="81"/>
      <c r="M74" s="81"/>
      <c r="N74" s="69"/>
      <c r="O74" s="69"/>
      <c r="P74" s="69"/>
      <c r="Q74" s="69"/>
      <c r="R74" s="69"/>
      <c r="S74" s="134"/>
      <c r="T74" s="134"/>
      <c r="U74" s="135"/>
    </row>
    <row r="75" spans="1:21" x14ac:dyDescent="0.2">
      <c r="A75" s="11" t="str">
        <f t="shared" si="0"/>
        <v>Nhs Lothian</v>
      </c>
      <c r="B75" s="11" t="str">
        <f t="shared" si="1"/>
        <v>Gynae1</v>
      </c>
      <c r="C75" s="139" t="str">
        <f>C74</f>
        <v>Gynae</v>
      </c>
      <c r="D75" s="84">
        <v>1</v>
      </c>
      <c r="E75" s="21" t="s">
        <v>103</v>
      </c>
      <c r="F75" s="615">
        <v>0.94699999999999995</v>
      </c>
      <c r="G75" s="20"/>
      <c r="H75" s="20"/>
      <c r="I75" s="120"/>
      <c r="J75" s="119"/>
      <c r="K75" s="20"/>
      <c r="L75" s="20"/>
      <c r="M75" s="120"/>
      <c r="N75" s="119"/>
      <c r="O75" s="20"/>
      <c r="P75" s="20"/>
      <c r="Q75" s="120"/>
      <c r="R75" s="20"/>
      <c r="S75" s="117"/>
      <c r="T75" s="65"/>
      <c r="U75" s="118"/>
    </row>
    <row r="76" spans="1:21" x14ac:dyDescent="0.2">
      <c r="A76" s="11" t="str">
        <f t="shared" si="0"/>
        <v>Nhs Lothian</v>
      </c>
      <c r="B76" s="11" t="str">
        <f t="shared" si="1"/>
        <v>Gynae2</v>
      </c>
      <c r="C76" s="139" t="str">
        <f t="shared" ref="C76:C103" si="27">C75</f>
        <v>Gynae</v>
      </c>
      <c r="D76" s="84">
        <v>2</v>
      </c>
      <c r="E76" s="21" t="s">
        <v>104</v>
      </c>
      <c r="F76" s="615">
        <v>0.72699999999999998</v>
      </c>
      <c r="G76" s="20"/>
      <c r="H76" s="20"/>
      <c r="I76" s="120"/>
      <c r="J76" s="119"/>
      <c r="K76" s="20"/>
      <c r="L76" s="20"/>
      <c r="M76" s="120"/>
      <c r="N76" s="119"/>
      <c r="O76" s="20"/>
      <c r="P76" s="20"/>
      <c r="Q76" s="120"/>
      <c r="R76" s="20"/>
      <c r="S76" s="117"/>
      <c r="T76" s="65"/>
      <c r="U76" s="118"/>
    </row>
    <row r="77" spans="1:21" x14ac:dyDescent="0.2">
      <c r="A77" s="11" t="str">
        <f t="shared" si="0"/>
        <v>Nhs Lothian</v>
      </c>
      <c r="B77" s="11" t="str">
        <f t="shared" si="1"/>
        <v>Gynae3</v>
      </c>
      <c r="C77" s="139" t="str">
        <f t="shared" si="27"/>
        <v>Gynae</v>
      </c>
      <c r="D77" s="84">
        <v>3</v>
      </c>
      <c r="E77" s="21" t="s">
        <v>289</v>
      </c>
      <c r="F77" s="609">
        <v>127</v>
      </c>
      <c r="G77" s="20"/>
      <c r="H77" s="20"/>
      <c r="I77" s="120"/>
      <c r="J77" s="119"/>
      <c r="K77" s="20"/>
      <c r="L77" s="20"/>
      <c r="M77" s="120"/>
      <c r="N77" s="119"/>
      <c r="O77" s="20"/>
      <c r="P77" s="20"/>
      <c r="Q77" s="120"/>
      <c r="R77" s="20"/>
      <c r="S77" s="117"/>
      <c r="T77" s="65"/>
      <c r="U77" s="118"/>
    </row>
    <row r="78" spans="1:21" x14ac:dyDescent="0.2">
      <c r="A78" s="11" t="str">
        <f t="shared" si="0"/>
        <v>Nhs Lothian</v>
      </c>
      <c r="B78" s="11" t="str">
        <f t="shared" si="1"/>
        <v xml:space="preserve">Gynae </v>
      </c>
      <c r="C78" s="139" t="str">
        <f t="shared" si="27"/>
        <v>Gynae</v>
      </c>
      <c r="D78" s="85" t="s">
        <v>100</v>
      </c>
      <c r="E78" s="20"/>
      <c r="F78" s="119"/>
      <c r="G78" s="20"/>
      <c r="H78" s="20"/>
      <c r="I78" s="120"/>
      <c r="J78" s="119"/>
      <c r="K78" s="20"/>
      <c r="L78" s="20"/>
      <c r="M78" s="120"/>
      <c r="N78" s="119"/>
      <c r="O78" s="20"/>
      <c r="P78" s="20"/>
      <c r="Q78" s="120"/>
      <c r="R78" s="20"/>
      <c r="S78" s="117"/>
      <c r="T78" s="65"/>
      <c r="U78" s="118"/>
    </row>
    <row r="79" spans="1:21" x14ac:dyDescent="0.2">
      <c r="A79" s="11" t="str">
        <f t="shared" si="0"/>
        <v>Nhs Lothian</v>
      </c>
      <c r="B79" s="11" t="str">
        <f t="shared" si="1"/>
        <v xml:space="preserve">Gynae </v>
      </c>
      <c r="C79" s="139" t="str">
        <f t="shared" si="27"/>
        <v>Gynae</v>
      </c>
      <c r="D79" s="84" t="s">
        <v>100</v>
      </c>
      <c r="E79" s="21" t="s">
        <v>36</v>
      </c>
      <c r="F79" s="23"/>
      <c r="G79" s="24"/>
      <c r="H79" s="24"/>
      <c r="I79" s="25"/>
      <c r="J79" s="23"/>
      <c r="K79" s="24"/>
      <c r="L79" s="24"/>
      <c r="M79" s="25"/>
      <c r="N79" s="23"/>
      <c r="O79" s="24"/>
      <c r="P79" s="24"/>
      <c r="Q79" s="25"/>
      <c r="R79" s="20"/>
      <c r="S79" s="71"/>
      <c r="T79" s="72"/>
      <c r="U79" s="100"/>
    </row>
    <row r="80" spans="1:21" x14ac:dyDescent="0.2">
      <c r="A80" s="11" t="str">
        <f t="shared" si="0"/>
        <v>Nhs Lothian</v>
      </c>
      <c r="B80" s="11" t="str">
        <f t="shared" si="1"/>
        <v>Gynae4</v>
      </c>
      <c r="C80" s="139" t="str">
        <f t="shared" si="27"/>
        <v>Gynae</v>
      </c>
      <c r="D80" s="154">
        <v>4</v>
      </c>
      <c r="E80" s="155" t="s">
        <v>290</v>
      </c>
      <c r="F80" s="27">
        <v>350</v>
      </c>
      <c r="G80" s="28">
        <v>350</v>
      </c>
      <c r="H80" s="28">
        <v>350</v>
      </c>
      <c r="I80" s="29">
        <v>350</v>
      </c>
      <c r="J80" s="27"/>
      <c r="K80" s="28"/>
      <c r="L80" s="28"/>
      <c r="M80" s="29"/>
      <c r="N80" s="27"/>
      <c r="O80" s="28"/>
      <c r="P80" s="28"/>
      <c r="Q80" s="29"/>
      <c r="R80" s="20"/>
      <c r="S80" s="181">
        <f>SUM(F80:I80)</f>
        <v>1400</v>
      </c>
      <c r="T80" s="182">
        <f>SUM(J80:M80)</f>
        <v>0</v>
      </c>
      <c r="U80" s="183">
        <f>SUM(N80:Q80)</f>
        <v>0</v>
      </c>
    </row>
    <row r="81" spans="1:21" hidden="1" x14ac:dyDescent="0.2">
      <c r="A81" s="11" t="str">
        <f t="shared" si="0"/>
        <v>Nhs Lothian</v>
      </c>
      <c r="B81" s="11" t="str">
        <f t="shared" si="1"/>
        <v>GynaeNA</v>
      </c>
      <c r="C81" s="139" t="str">
        <f t="shared" si="27"/>
        <v>Gynae</v>
      </c>
      <c r="D81" s="486" t="s">
        <v>321</v>
      </c>
      <c r="E81" s="465"/>
      <c r="F81" s="552"/>
      <c r="G81" s="553"/>
      <c r="H81" s="553"/>
      <c r="I81" s="554"/>
      <c r="J81" s="552"/>
      <c r="K81" s="553"/>
      <c r="L81" s="553"/>
      <c r="M81" s="554"/>
      <c r="N81" s="552"/>
      <c r="O81" s="553"/>
      <c r="P81" s="553"/>
      <c r="Q81" s="554"/>
      <c r="R81" s="555"/>
      <c r="S81" s="508"/>
      <c r="T81" s="510"/>
      <c r="U81" s="512"/>
    </row>
    <row r="82" spans="1:21" hidden="1" x14ac:dyDescent="0.2">
      <c r="A82" s="11" t="str">
        <f t="shared" si="0"/>
        <v>Nhs Lothian</v>
      </c>
      <c r="B82" s="11" t="str">
        <f t="shared" si="1"/>
        <v>GynaeNA</v>
      </c>
      <c r="C82" s="139" t="str">
        <f t="shared" si="27"/>
        <v>Gynae</v>
      </c>
      <c r="D82" s="545" t="s">
        <v>321</v>
      </c>
      <c r="E82" s="546"/>
      <c r="F82" s="547"/>
      <c r="G82" s="548"/>
      <c r="H82" s="548"/>
      <c r="I82" s="549"/>
      <c r="J82" s="547"/>
      <c r="K82" s="548"/>
      <c r="L82" s="548"/>
      <c r="M82" s="549"/>
      <c r="N82" s="547"/>
      <c r="O82" s="548"/>
      <c r="P82" s="548"/>
      <c r="Q82" s="549"/>
      <c r="R82" s="518"/>
      <c r="S82" s="549"/>
      <c r="T82" s="548"/>
      <c r="U82" s="550"/>
    </row>
    <row r="83" spans="1:21" x14ac:dyDescent="0.2">
      <c r="A83" s="11" t="str">
        <f t="shared" si="0"/>
        <v>Nhs Lothian</v>
      </c>
      <c r="B83" s="11" t="str">
        <f t="shared" si="1"/>
        <v xml:space="preserve">Gynae </v>
      </c>
      <c r="C83" s="139" t="str">
        <f t="shared" si="27"/>
        <v>Gynae</v>
      </c>
      <c r="D83" s="88" t="s">
        <v>100</v>
      </c>
      <c r="E83" s="34"/>
      <c r="F83" s="35"/>
      <c r="G83" s="36"/>
      <c r="H83" s="36"/>
      <c r="I83" s="37"/>
      <c r="J83" s="38"/>
      <c r="K83" s="39"/>
      <c r="L83" s="39"/>
      <c r="M83" s="40"/>
      <c r="N83" s="38"/>
      <c r="O83" s="39"/>
      <c r="P83" s="39"/>
      <c r="Q83" s="40"/>
      <c r="R83" s="41"/>
      <c r="S83" s="77"/>
      <c r="T83" s="56"/>
      <c r="U83" s="104"/>
    </row>
    <row r="84" spans="1:21" hidden="1" x14ac:dyDescent="0.2">
      <c r="A84" s="11" t="str">
        <f t="shared" si="0"/>
        <v>Nhs Lothian</v>
      </c>
      <c r="B84" s="11" t="str">
        <f t="shared" si="1"/>
        <v xml:space="preserve">Gynae </v>
      </c>
      <c r="C84" s="139" t="str">
        <f t="shared" si="27"/>
        <v>Gynae</v>
      </c>
      <c r="D84" s="84" t="s">
        <v>100</v>
      </c>
      <c r="E84" s="21" t="s">
        <v>32</v>
      </c>
      <c r="F84" s="23"/>
      <c r="G84" s="24"/>
      <c r="H84" s="24"/>
      <c r="I84" s="25"/>
      <c r="J84" s="23"/>
      <c r="K84" s="24"/>
      <c r="L84" s="24"/>
      <c r="M84" s="25"/>
      <c r="N84" s="23"/>
      <c r="O84" s="24"/>
      <c r="P84" s="24"/>
      <c r="Q84" s="25"/>
      <c r="R84" s="20"/>
      <c r="S84" s="71"/>
      <c r="T84" s="72"/>
      <c r="U84" s="100"/>
    </row>
    <row r="85" spans="1:21" hidden="1" x14ac:dyDescent="0.2">
      <c r="A85" s="11" t="str">
        <f t="shared" ref="A85:A154" si="28">$E$5</f>
        <v>Nhs Lothian</v>
      </c>
      <c r="B85" s="11" t="str">
        <f t="shared" ref="B85:B154" si="29">CONCATENATE(C85,D85)</f>
        <v>GynaeNA</v>
      </c>
      <c r="C85" s="139" t="str">
        <f t="shared" si="27"/>
        <v>Gynae</v>
      </c>
      <c r="D85" s="486" t="s">
        <v>321</v>
      </c>
      <c r="E85" s="473"/>
      <c r="F85" s="27"/>
      <c r="G85" s="28"/>
      <c r="H85" s="28"/>
      <c r="I85" s="29"/>
      <c r="J85" s="27"/>
      <c r="K85" s="28"/>
      <c r="L85" s="28"/>
      <c r="M85" s="29"/>
      <c r="N85" s="27"/>
      <c r="O85" s="28"/>
      <c r="P85" s="28"/>
      <c r="Q85" s="29"/>
      <c r="R85" s="39"/>
      <c r="S85" s="156">
        <f>SUM(F85:I85)</f>
        <v>0</v>
      </c>
      <c r="T85" s="157">
        <f>SUM(J85:M85)</f>
        <v>0</v>
      </c>
      <c r="U85" s="160">
        <f>SUM(N85:Q85)</f>
        <v>0</v>
      </c>
    </row>
    <row r="86" spans="1:21" hidden="1" x14ac:dyDescent="0.2">
      <c r="A86" s="11" t="str">
        <f t="shared" si="28"/>
        <v>Nhs Lothian</v>
      </c>
      <c r="B86" s="11" t="str">
        <f t="shared" si="29"/>
        <v>GynaeNA</v>
      </c>
      <c r="C86" s="139" t="str">
        <f t="shared" si="27"/>
        <v>Gynae</v>
      </c>
      <c r="D86" s="486" t="s">
        <v>321</v>
      </c>
      <c r="E86" s="465"/>
      <c r="F86" s="31"/>
      <c r="G86" s="32"/>
      <c r="H86" s="32"/>
      <c r="I86" s="33"/>
      <c r="J86" s="31"/>
      <c r="K86" s="32"/>
      <c r="L86" s="32"/>
      <c r="M86" s="33"/>
      <c r="N86" s="31"/>
      <c r="O86" s="32"/>
      <c r="P86" s="32"/>
      <c r="Q86" s="33"/>
      <c r="R86" s="39"/>
      <c r="S86" s="162">
        <f t="shared" ref="S86:S87" si="30">SUM(F86:I86)</f>
        <v>0</v>
      </c>
      <c r="T86" s="163">
        <f t="shared" ref="T86:T87" si="31">SUM(J86:M86)</f>
        <v>0</v>
      </c>
      <c r="U86" s="165">
        <f t="shared" ref="U86:U87" si="32">SUM(N86:Q86)</f>
        <v>0</v>
      </c>
    </row>
    <row r="87" spans="1:21" hidden="1" x14ac:dyDescent="0.2">
      <c r="A87" s="11" t="str">
        <f t="shared" si="28"/>
        <v>Nhs Lothian</v>
      </c>
      <c r="B87" s="11" t="str">
        <f t="shared" si="29"/>
        <v>GynaeNA</v>
      </c>
      <c r="C87" s="139" t="str">
        <f t="shared" si="27"/>
        <v>Gynae</v>
      </c>
      <c r="D87" s="486" t="s">
        <v>321</v>
      </c>
      <c r="E87" s="476"/>
      <c r="F87" s="62">
        <f t="shared" ref="F87:Q87" si="33">SUM(F85:F86)</f>
        <v>0</v>
      </c>
      <c r="G87" s="63">
        <f t="shared" si="33"/>
        <v>0</v>
      </c>
      <c r="H87" s="63">
        <f t="shared" si="33"/>
        <v>0</v>
      </c>
      <c r="I87" s="64">
        <f t="shared" si="33"/>
        <v>0</v>
      </c>
      <c r="J87" s="62">
        <f t="shared" si="33"/>
        <v>0</v>
      </c>
      <c r="K87" s="63">
        <f t="shared" si="33"/>
        <v>0</v>
      </c>
      <c r="L87" s="63">
        <f t="shared" si="33"/>
        <v>0</v>
      </c>
      <c r="M87" s="64">
        <f t="shared" si="33"/>
        <v>0</v>
      </c>
      <c r="N87" s="62">
        <f t="shared" si="33"/>
        <v>0</v>
      </c>
      <c r="O87" s="63">
        <f t="shared" si="33"/>
        <v>0</v>
      </c>
      <c r="P87" s="63">
        <f t="shared" si="33"/>
        <v>0</v>
      </c>
      <c r="Q87" s="64">
        <f t="shared" si="33"/>
        <v>0</v>
      </c>
      <c r="R87" s="65"/>
      <c r="S87" s="62">
        <f t="shared" si="30"/>
        <v>0</v>
      </c>
      <c r="T87" s="63">
        <f t="shared" si="31"/>
        <v>0</v>
      </c>
      <c r="U87" s="103">
        <f t="shared" si="32"/>
        <v>0</v>
      </c>
    </row>
    <row r="88" spans="1:21" hidden="1" x14ac:dyDescent="0.2">
      <c r="A88" s="11" t="str">
        <f t="shared" si="28"/>
        <v>Nhs Lothian</v>
      </c>
      <c r="B88" s="11" t="str">
        <f t="shared" si="29"/>
        <v xml:space="preserve">Gynae </v>
      </c>
      <c r="C88" s="139" t="str">
        <f t="shared" si="27"/>
        <v>Gynae</v>
      </c>
      <c r="D88" s="89" t="s">
        <v>100</v>
      </c>
      <c r="E88" s="43"/>
      <c r="F88" s="38"/>
      <c r="G88" s="39"/>
      <c r="H88" s="39"/>
      <c r="I88" s="40"/>
      <c r="J88" s="38"/>
      <c r="K88" s="39"/>
      <c r="L88" s="39"/>
      <c r="M88" s="40"/>
      <c r="N88" s="38"/>
      <c r="O88" s="39"/>
      <c r="P88" s="39"/>
      <c r="Q88" s="40"/>
      <c r="R88" s="39"/>
      <c r="S88" s="77"/>
      <c r="T88" s="56"/>
      <c r="U88" s="104"/>
    </row>
    <row r="89" spans="1:21" x14ac:dyDescent="0.2">
      <c r="A89" s="11" t="str">
        <f t="shared" si="28"/>
        <v>Nhs Lothian</v>
      </c>
      <c r="B89" s="11" t="str">
        <f t="shared" si="29"/>
        <v xml:space="preserve">Gynae </v>
      </c>
      <c r="C89" s="139" t="str">
        <f t="shared" si="27"/>
        <v>Gynae</v>
      </c>
      <c r="D89" s="84" t="s">
        <v>100</v>
      </c>
      <c r="E89" s="21" t="s">
        <v>27</v>
      </c>
      <c r="F89" s="23"/>
      <c r="G89" s="24"/>
      <c r="H89" s="24"/>
      <c r="I89" s="25"/>
      <c r="J89" s="23"/>
      <c r="K89" s="24"/>
      <c r="L89" s="24"/>
      <c r="M89" s="25"/>
      <c r="N89" s="23"/>
      <c r="O89" s="24"/>
      <c r="P89" s="24"/>
      <c r="Q89" s="25"/>
      <c r="R89" s="39"/>
      <c r="S89" s="71"/>
      <c r="T89" s="72"/>
      <c r="U89" s="100"/>
    </row>
    <row r="90" spans="1:21" hidden="1" x14ac:dyDescent="0.2">
      <c r="A90" s="11" t="str">
        <f t="shared" si="28"/>
        <v>Nhs Lothian</v>
      </c>
      <c r="B90" s="11" t="str">
        <f t="shared" si="29"/>
        <v>GynaeNA</v>
      </c>
      <c r="C90" s="139" t="str">
        <f t="shared" si="27"/>
        <v>Gynae</v>
      </c>
      <c r="D90" s="502" t="s">
        <v>321</v>
      </c>
      <c r="E90" s="503"/>
      <c r="F90" s="504"/>
      <c r="G90" s="505"/>
      <c r="H90" s="505"/>
      <c r="I90" s="506"/>
      <c r="J90" s="504"/>
      <c r="K90" s="505"/>
      <c r="L90" s="505"/>
      <c r="M90" s="506"/>
      <c r="N90" s="504"/>
      <c r="O90" s="505"/>
      <c r="P90" s="505"/>
      <c r="Q90" s="506"/>
      <c r="R90" s="507"/>
      <c r="S90" s="508"/>
      <c r="T90" s="505"/>
      <c r="U90" s="509"/>
    </row>
    <row r="91" spans="1:21" hidden="1" x14ac:dyDescent="0.2">
      <c r="A91" s="11" t="str">
        <f t="shared" si="28"/>
        <v>Nhs Lothian</v>
      </c>
      <c r="B91" s="11" t="str">
        <f t="shared" si="29"/>
        <v>GynaeNA</v>
      </c>
      <c r="C91" s="139" t="str">
        <f t="shared" si="27"/>
        <v>Gynae</v>
      </c>
      <c r="D91" s="502" t="s">
        <v>321</v>
      </c>
      <c r="E91" s="503"/>
      <c r="F91" s="508"/>
      <c r="G91" s="510"/>
      <c r="H91" s="510"/>
      <c r="I91" s="511"/>
      <c r="J91" s="508"/>
      <c r="K91" s="510"/>
      <c r="L91" s="510"/>
      <c r="M91" s="511"/>
      <c r="N91" s="508"/>
      <c r="O91" s="510"/>
      <c r="P91" s="510"/>
      <c r="Q91" s="511"/>
      <c r="R91" s="507"/>
      <c r="S91" s="508"/>
      <c r="T91" s="510"/>
      <c r="U91" s="512"/>
    </row>
    <row r="92" spans="1:21" hidden="1" x14ac:dyDescent="0.2">
      <c r="A92" s="11" t="str">
        <f t="shared" si="28"/>
        <v>Nhs Lothian</v>
      </c>
      <c r="B92" s="11" t="str">
        <f t="shared" si="29"/>
        <v>GynaeNA</v>
      </c>
      <c r="C92" s="139" t="str">
        <f t="shared" si="27"/>
        <v>Gynae</v>
      </c>
      <c r="D92" s="502" t="s">
        <v>321</v>
      </c>
      <c r="E92" s="503"/>
      <c r="F92" s="513"/>
      <c r="G92" s="514"/>
      <c r="H92" s="514"/>
      <c r="I92" s="515"/>
      <c r="J92" s="516"/>
      <c r="K92" s="514"/>
      <c r="L92" s="514"/>
      <c r="M92" s="515"/>
      <c r="N92" s="516"/>
      <c r="O92" s="514"/>
      <c r="P92" s="514"/>
      <c r="Q92" s="515"/>
      <c r="R92" s="507"/>
      <c r="S92" s="516"/>
      <c r="T92" s="514"/>
      <c r="U92" s="517"/>
    </row>
    <row r="93" spans="1:21" hidden="1" x14ac:dyDescent="0.2">
      <c r="A93" s="11" t="str">
        <f t="shared" si="28"/>
        <v>Nhs Lothian</v>
      </c>
      <c r="B93" s="11" t="str">
        <f t="shared" si="29"/>
        <v>GynaeNA</v>
      </c>
      <c r="C93" s="139" t="str">
        <f t="shared" si="27"/>
        <v>Gynae</v>
      </c>
      <c r="D93" s="502" t="s">
        <v>321</v>
      </c>
      <c r="E93" s="503"/>
      <c r="F93" s="516"/>
      <c r="G93" s="514"/>
      <c r="H93" s="514"/>
      <c r="I93" s="515"/>
      <c r="J93" s="516"/>
      <c r="K93" s="514"/>
      <c r="L93" s="514"/>
      <c r="M93" s="515"/>
      <c r="N93" s="516"/>
      <c r="O93" s="514"/>
      <c r="P93" s="514"/>
      <c r="Q93" s="515"/>
      <c r="R93" s="507"/>
      <c r="S93" s="516"/>
      <c r="T93" s="514"/>
      <c r="U93" s="517"/>
    </row>
    <row r="94" spans="1:21" x14ac:dyDescent="0.2">
      <c r="A94" s="11" t="str">
        <f t="shared" si="28"/>
        <v>Nhs Lothian</v>
      </c>
      <c r="B94" s="11" t="str">
        <f t="shared" si="29"/>
        <v>Gynae14</v>
      </c>
      <c r="C94" s="139" t="str">
        <f t="shared" si="27"/>
        <v>Gynae</v>
      </c>
      <c r="D94" s="154">
        <v>14</v>
      </c>
      <c r="E94" s="440" t="s">
        <v>291</v>
      </c>
      <c r="F94" s="611">
        <v>2</v>
      </c>
      <c r="G94" s="612">
        <v>1</v>
      </c>
      <c r="H94" s="612">
        <v>0</v>
      </c>
      <c r="I94" s="613">
        <v>0</v>
      </c>
      <c r="J94" s="48"/>
      <c r="K94" s="46"/>
      <c r="L94" s="46"/>
      <c r="M94" s="47"/>
      <c r="N94" s="48"/>
      <c r="O94" s="46"/>
      <c r="P94" s="46"/>
      <c r="Q94" s="47"/>
      <c r="R94" s="39"/>
      <c r="S94" s="166">
        <f>I94</f>
        <v>0</v>
      </c>
      <c r="T94" s="167">
        <f>M94</f>
        <v>0</v>
      </c>
      <c r="U94" s="168">
        <f>Q94</f>
        <v>0</v>
      </c>
    </row>
    <row r="95" spans="1:21" ht="13.5" thickBot="1" x14ac:dyDescent="0.25">
      <c r="A95" s="11" t="str">
        <f t="shared" si="28"/>
        <v>Nhs Lothian</v>
      </c>
      <c r="B95" s="11" t="str">
        <f t="shared" si="29"/>
        <v>Gynae15</v>
      </c>
      <c r="C95" s="139" t="str">
        <f t="shared" si="27"/>
        <v>Gynae</v>
      </c>
      <c r="D95" s="154">
        <v>15</v>
      </c>
      <c r="E95" s="440" t="s">
        <v>292</v>
      </c>
      <c r="F95" s="611">
        <v>3</v>
      </c>
      <c r="G95" s="612">
        <v>3</v>
      </c>
      <c r="H95" s="612">
        <v>2</v>
      </c>
      <c r="I95" s="613">
        <v>2</v>
      </c>
      <c r="J95" s="48"/>
      <c r="K95" s="46"/>
      <c r="L95" s="46"/>
      <c r="M95" s="47"/>
      <c r="N95" s="48"/>
      <c r="O95" s="46"/>
      <c r="P95" s="46"/>
      <c r="Q95" s="47"/>
      <c r="R95" s="39"/>
      <c r="S95" s="177">
        <f>I95</f>
        <v>2</v>
      </c>
      <c r="T95" s="178">
        <f>M95</f>
        <v>0</v>
      </c>
      <c r="U95" s="180">
        <f>Q95</f>
        <v>0</v>
      </c>
    </row>
    <row r="96" spans="1:21" x14ac:dyDescent="0.2">
      <c r="A96" s="11" t="str">
        <f t="shared" si="28"/>
        <v>Nhs Lothian</v>
      </c>
      <c r="B96" s="11" t="str">
        <f t="shared" si="29"/>
        <v xml:space="preserve">Gynae </v>
      </c>
      <c r="C96" s="139" t="str">
        <f t="shared" si="27"/>
        <v>Gynae</v>
      </c>
      <c r="D96" s="84" t="s">
        <v>100</v>
      </c>
      <c r="E96" s="21" t="s">
        <v>281</v>
      </c>
      <c r="F96" s="23"/>
      <c r="G96" s="24"/>
      <c r="H96" s="24"/>
      <c r="I96" s="25"/>
      <c r="J96" s="23"/>
      <c r="K96" s="24"/>
      <c r="L96" s="24"/>
      <c r="M96" s="25"/>
      <c r="N96" s="23"/>
      <c r="O96" s="24"/>
      <c r="P96" s="24"/>
      <c r="Q96" s="25"/>
      <c r="R96" s="20"/>
      <c r="S96" s="71"/>
      <c r="T96" s="72"/>
      <c r="U96" s="100"/>
    </row>
    <row r="97" spans="1:21" x14ac:dyDescent="0.2">
      <c r="A97" s="11" t="str">
        <f t="shared" si="28"/>
        <v>Nhs Lothian</v>
      </c>
      <c r="B97" s="11" t="str">
        <f t="shared" si="29"/>
        <v>Gynae16</v>
      </c>
      <c r="C97" s="139" t="str">
        <f t="shared" si="27"/>
        <v>Gynae</v>
      </c>
      <c r="D97" s="430">
        <v>16</v>
      </c>
      <c r="E97" s="155" t="s">
        <v>322</v>
      </c>
      <c r="F97" s="586">
        <v>4.2500000000000003E-2</v>
      </c>
      <c r="G97" s="586">
        <v>4.2500000000000003E-2</v>
      </c>
      <c r="H97" s="586">
        <v>4.2500000000000003E-2</v>
      </c>
      <c r="I97" s="586">
        <v>4.2500000000000003E-2</v>
      </c>
      <c r="J97" s="49"/>
      <c r="K97" s="50"/>
      <c r="L97" s="50"/>
      <c r="M97" s="51"/>
      <c r="N97" s="49"/>
      <c r="O97" s="50"/>
      <c r="P97" s="50"/>
      <c r="Q97" s="51"/>
      <c r="R97" s="20"/>
      <c r="S97" s="537">
        <f t="shared" ref="S97:S100" si="34">SUM(F97:I97)</f>
        <v>0.17</v>
      </c>
      <c r="T97" s="538">
        <f t="shared" ref="T97:T100" si="35">SUM(J97:M97)</f>
        <v>0</v>
      </c>
      <c r="U97" s="539">
        <f t="shared" ref="U97:U100" si="36">SUM(N97:Q97)</f>
        <v>0</v>
      </c>
    </row>
    <row r="98" spans="1:21" ht="13.5" hidden="1" thickBot="1" x14ac:dyDescent="0.25">
      <c r="C98" s="139" t="str">
        <f t="shared" si="27"/>
        <v>Gynae</v>
      </c>
      <c r="D98" s="579" t="s">
        <v>321</v>
      </c>
      <c r="E98" s="481"/>
      <c r="F98" s="587"/>
      <c r="G98" s="588"/>
      <c r="H98" s="588"/>
      <c r="I98" s="589"/>
      <c r="J98" s="516"/>
      <c r="K98" s="514"/>
      <c r="L98" s="514"/>
      <c r="M98" s="515"/>
      <c r="N98" s="516"/>
      <c r="O98" s="514"/>
      <c r="P98" s="514"/>
      <c r="Q98" s="515"/>
      <c r="R98" s="518"/>
      <c r="S98" s="540">
        <f t="shared" si="34"/>
        <v>0</v>
      </c>
      <c r="T98" s="541">
        <f t="shared" si="35"/>
        <v>0</v>
      </c>
      <c r="U98" s="542">
        <f t="shared" si="36"/>
        <v>0</v>
      </c>
    </row>
    <row r="99" spans="1:21" x14ac:dyDescent="0.2">
      <c r="C99" s="139" t="str">
        <f t="shared" si="27"/>
        <v>Gynae</v>
      </c>
      <c r="D99" s="154">
        <v>18</v>
      </c>
      <c r="E99" s="424" t="s">
        <v>323</v>
      </c>
      <c r="F99" s="581">
        <v>0.58330000000000004</v>
      </c>
      <c r="G99" s="581">
        <v>0.58330000000000004</v>
      </c>
      <c r="H99" s="581">
        <v>0.58330000000000004</v>
      </c>
      <c r="I99" s="581">
        <v>0.58330000000000004</v>
      </c>
      <c r="J99" s="500"/>
      <c r="K99" s="498"/>
      <c r="L99" s="498"/>
      <c r="M99" s="499"/>
      <c r="N99" s="500"/>
      <c r="O99" s="498"/>
      <c r="P99" s="498"/>
      <c r="Q99" s="499"/>
      <c r="R99" s="79"/>
      <c r="S99" s="537">
        <f t="shared" si="34"/>
        <v>2.3332000000000002</v>
      </c>
      <c r="T99" s="538">
        <f t="shared" si="35"/>
        <v>0</v>
      </c>
      <c r="U99" s="539">
        <f t="shared" si="36"/>
        <v>0</v>
      </c>
    </row>
    <row r="100" spans="1:21" ht="13.5" hidden="1" thickBot="1" x14ac:dyDescent="0.25">
      <c r="C100" s="139" t="str">
        <f t="shared" si="27"/>
        <v>Gynae</v>
      </c>
      <c r="D100" s="579" t="s">
        <v>321</v>
      </c>
      <c r="E100" s="481"/>
      <c r="F100" s="590"/>
      <c r="G100" s="590"/>
      <c r="H100" s="590"/>
      <c r="I100" s="590"/>
      <c r="J100" s="513"/>
      <c r="K100" s="520"/>
      <c r="L100" s="520"/>
      <c r="M100" s="521"/>
      <c r="N100" s="513"/>
      <c r="O100" s="520"/>
      <c r="P100" s="520"/>
      <c r="Q100" s="521"/>
      <c r="R100" s="518"/>
      <c r="S100" s="540">
        <f t="shared" si="34"/>
        <v>0</v>
      </c>
      <c r="T100" s="541">
        <f t="shared" si="35"/>
        <v>0</v>
      </c>
      <c r="U100" s="542">
        <f t="shared" si="36"/>
        <v>0</v>
      </c>
    </row>
    <row r="101" spans="1:21" x14ac:dyDescent="0.2">
      <c r="A101" s="11" t="str">
        <f t="shared" si="28"/>
        <v>Nhs Lothian</v>
      </c>
      <c r="B101" s="11" t="str">
        <f t="shared" si="29"/>
        <v>Gynae19</v>
      </c>
      <c r="C101" s="139" t="str">
        <f>C97</f>
        <v>Gynae</v>
      </c>
      <c r="D101" s="483">
        <v>19</v>
      </c>
      <c r="E101" s="485" t="s">
        <v>324</v>
      </c>
      <c r="F101" s="591">
        <v>0.25</v>
      </c>
      <c r="G101" s="591">
        <v>0.25</v>
      </c>
      <c r="H101" s="591">
        <v>0.25</v>
      </c>
      <c r="I101" s="591">
        <v>0.25</v>
      </c>
      <c r="J101" s="529"/>
      <c r="K101" s="527"/>
      <c r="L101" s="527"/>
      <c r="M101" s="528"/>
      <c r="N101" s="529"/>
      <c r="O101" s="527"/>
      <c r="P101" s="527"/>
      <c r="Q101" s="528"/>
      <c r="R101" s="79"/>
      <c r="S101" s="537">
        <f t="shared" ref="S101:S103" si="37">SUM(F101:I101)</f>
        <v>1</v>
      </c>
      <c r="T101" s="538">
        <f t="shared" ref="T101:T103" si="38">SUM(J101:M101)</f>
        <v>0</v>
      </c>
      <c r="U101" s="539">
        <f t="shared" ref="U101:U103" si="39">SUM(N101:Q101)</f>
        <v>0</v>
      </c>
    </row>
    <row r="102" spans="1:21" ht="13.5" thickBot="1" x14ac:dyDescent="0.25">
      <c r="A102" s="11" t="str">
        <f t="shared" si="28"/>
        <v>Nhs Lothian</v>
      </c>
      <c r="B102" s="11" t="str">
        <f t="shared" si="29"/>
        <v>Gynae20</v>
      </c>
      <c r="C102" s="139" t="str">
        <f t="shared" si="27"/>
        <v>Gynae</v>
      </c>
      <c r="D102" s="483">
        <v>20</v>
      </c>
      <c r="E102" s="485" t="s">
        <v>326</v>
      </c>
      <c r="F102" s="592">
        <v>4.1700000000000001E-2</v>
      </c>
      <c r="G102" s="592">
        <v>4.1700000000000001E-2</v>
      </c>
      <c r="H102" s="592">
        <v>4.1700000000000001E-2</v>
      </c>
      <c r="I102" s="592">
        <v>4.1700000000000001E-2</v>
      </c>
      <c r="J102" s="533"/>
      <c r="K102" s="531"/>
      <c r="L102" s="531"/>
      <c r="M102" s="532"/>
      <c r="N102" s="533"/>
      <c r="O102" s="531"/>
      <c r="P102" s="531"/>
      <c r="Q102" s="532"/>
      <c r="R102" s="543"/>
      <c r="S102" s="540">
        <f t="shared" si="37"/>
        <v>0.1668</v>
      </c>
      <c r="T102" s="541">
        <f t="shared" si="38"/>
        <v>0</v>
      </c>
      <c r="U102" s="542">
        <f t="shared" si="39"/>
        <v>0</v>
      </c>
    </row>
    <row r="103" spans="1:21" ht="13.5" thickBot="1" x14ac:dyDescent="0.25">
      <c r="A103" s="11" t="str">
        <f t="shared" si="28"/>
        <v>Nhs Lothian</v>
      </c>
      <c r="B103" s="11" t="str">
        <f t="shared" si="29"/>
        <v>Gynae21</v>
      </c>
      <c r="C103" s="139" t="str">
        <f t="shared" si="27"/>
        <v>Gynae</v>
      </c>
      <c r="D103" s="483">
        <v>21</v>
      </c>
      <c r="E103" s="485" t="s">
        <v>325</v>
      </c>
      <c r="F103" s="582">
        <v>8.3400000000000002E-2</v>
      </c>
      <c r="G103" s="582">
        <v>8.3400000000000002E-2</v>
      </c>
      <c r="H103" s="582">
        <v>8.3400000000000002E-2</v>
      </c>
      <c r="I103" s="582">
        <v>8.3400000000000002E-2</v>
      </c>
      <c r="J103" s="525"/>
      <c r="K103" s="523"/>
      <c r="L103" s="523"/>
      <c r="M103" s="524"/>
      <c r="N103" s="525"/>
      <c r="O103" s="523"/>
      <c r="P103" s="523"/>
      <c r="Q103" s="524"/>
      <c r="R103" s="544"/>
      <c r="S103" s="540">
        <f t="shared" si="37"/>
        <v>0.33360000000000001</v>
      </c>
      <c r="T103" s="541">
        <f t="shared" si="38"/>
        <v>0</v>
      </c>
      <c r="U103" s="542">
        <f t="shared" si="39"/>
        <v>0</v>
      </c>
    </row>
    <row r="104" spans="1:21" ht="18.75" thickBot="1" x14ac:dyDescent="0.3">
      <c r="A104" s="11" t="str">
        <f t="shared" si="28"/>
        <v>Nhs Lothian</v>
      </c>
      <c r="B104" s="11" t="str">
        <f t="shared" si="29"/>
        <v>ColorectalColorectal</v>
      </c>
      <c r="C104" s="140" t="str">
        <f>D104</f>
        <v>Colorectal</v>
      </c>
      <c r="D104" s="429" t="s">
        <v>42</v>
      </c>
      <c r="E104" s="80"/>
      <c r="F104" s="127"/>
      <c r="G104" s="81"/>
      <c r="H104" s="81"/>
      <c r="I104" s="81"/>
      <c r="J104" s="81"/>
      <c r="K104" s="81"/>
      <c r="L104" s="81"/>
      <c r="M104" s="81"/>
      <c r="N104" s="69"/>
      <c r="O104" s="69"/>
      <c r="P104" s="69"/>
      <c r="Q104" s="69"/>
      <c r="R104" s="69"/>
      <c r="S104" s="134"/>
      <c r="T104" s="134"/>
      <c r="U104" s="135"/>
    </row>
    <row r="105" spans="1:21" x14ac:dyDescent="0.2">
      <c r="A105" s="11" t="str">
        <f t="shared" si="28"/>
        <v>Nhs Lothian</v>
      </c>
      <c r="B105" s="11" t="str">
        <f t="shared" si="29"/>
        <v>Colorectal1</v>
      </c>
      <c r="C105" s="139" t="str">
        <f>C104</f>
        <v>Colorectal</v>
      </c>
      <c r="D105" s="84">
        <v>1</v>
      </c>
      <c r="E105" s="21" t="s">
        <v>103</v>
      </c>
      <c r="F105" s="615">
        <v>0.85699999999999998</v>
      </c>
      <c r="G105" s="20"/>
      <c r="H105" s="20"/>
      <c r="I105" s="120"/>
      <c r="J105" s="119"/>
      <c r="K105" s="20"/>
      <c r="L105" s="20"/>
      <c r="M105" s="120"/>
      <c r="N105" s="119"/>
      <c r="O105" s="20"/>
      <c r="P105" s="20"/>
      <c r="Q105" s="120"/>
      <c r="R105" s="20"/>
      <c r="S105" s="117"/>
      <c r="T105" s="65"/>
      <c r="U105" s="118"/>
    </row>
    <row r="106" spans="1:21" x14ac:dyDescent="0.2">
      <c r="A106" s="11" t="str">
        <f t="shared" si="28"/>
        <v>Nhs Lothian</v>
      </c>
      <c r="B106" s="11" t="str">
        <f t="shared" si="29"/>
        <v>Colorectal2</v>
      </c>
      <c r="C106" s="139" t="str">
        <f t="shared" ref="C106:C133" si="40">C105</f>
        <v>Colorectal</v>
      </c>
      <c r="D106" s="84">
        <v>2</v>
      </c>
      <c r="E106" s="21" t="s">
        <v>104</v>
      </c>
      <c r="F106" s="615">
        <v>0.43099999999999999</v>
      </c>
      <c r="G106" s="20"/>
      <c r="H106" s="20"/>
      <c r="I106" s="120"/>
      <c r="J106" s="119"/>
      <c r="K106" s="20"/>
      <c r="L106" s="20"/>
      <c r="M106" s="120"/>
      <c r="N106" s="119"/>
      <c r="O106" s="20"/>
      <c r="P106" s="20"/>
      <c r="Q106" s="120"/>
      <c r="R106" s="20"/>
      <c r="S106" s="117"/>
      <c r="T106" s="65"/>
      <c r="U106" s="118"/>
    </row>
    <row r="107" spans="1:21" x14ac:dyDescent="0.2">
      <c r="A107" s="11" t="str">
        <f t="shared" si="28"/>
        <v>Nhs Lothian</v>
      </c>
      <c r="B107" s="11" t="str">
        <f t="shared" si="29"/>
        <v>Colorectal3</v>
      </c>
      <c r="C107" s="139" t="str">
        <f t="shared" si="40"/>
        <v>Colorectal</v>
      </c>
      <c r="D107" s="84">
        <v>3</v>
      </c>
      <c r="E107" s="21" t="s">
        <v>289</v>
      </c>
      <c r="F107" s="609">
        <v>1802</v>
      </c>
      <c r="G107" s="20"/>
      <c r="H107" s="20"/>
      <c r="I107" s="120"/>
      <c r="J107" s="119"/>
      <c r="K107" s="20"/>
      <c r="L107" s="20"/>
      <c r="M107" s="120"/>
      <c r="N107" s="119"/>
      <c r="O107" s="20"/>
      <c r="P107" s="20"/>
      <c r="Q107" s="120"/>
      <c r="R107" s="20"/>
      <c r="S107" s="117"/>
      <c r="T107" s="65"/>
      <c r="U107" s="118"/>
    </row>
    <row r="108" spans="1:21" x14ac:dyDescent="0.2">
      <c r="A108" s="11" t="str">
        <f t="shared" si="28"/>
        <v>Nhs Lothian</v>
      </c>
      <c r="B108" s="11" t="str">
        <f t="shared" si="29"/>
        <v xml:space="preserve">Colorectal </v>
      </c>
      <c r="C108" s="139" t="str">
        <f t="shared" si="40"/>
        <v>Colorectal</v>
      </c>
      <c r="D108" s="85" t="s">
        <v>100</v>
      </c>
      <c r="E108" s="20"/>
      <c r="F108" s="119"/>
      <c r="G108" s="20"/>
      <c r="H108" s="20"/>
      <c r="I108" s="120"/>
      <c r="J108" s="119"/>
      <c r="K108" s="20"/>
      <c r="L108" s="20"/>
      <c r="M108" s="120"/>
      <c r="N108" s="119"/>
      <c r="O108" s="20"/>
      <c r="P108" s="20"/>
      <c r="Q108" s="120"/>
      <c r="R108" s="20"/>
      <c r="S108" s="117"/>
      <c r="T108" s="65"/>
      <c r="U108" s="118"/>
    </row>
    <row r="109" spans="1:21" x14ac:dyDescent="0.2">
      <c r="A109" s="11" t="str">
        <f t="shared" si="28"/>
        <v>Nhs Lothian</v>
      </c>
      <c r="B109" s="11" t="str">
        <f t="shared" si="29"/>
        <v xml:space="preserve">Colorectal </v>
      </c>
      <c r="C109" s="139" t="str">
        <f t="shared" si="40"/>
        <v>Colorectal</v>
      </c>
      <c r="D109" s="84" t="s">
        <v>100</v>
      </c>
      <c r="E109" s="21" t="s">
        <v>36</v>
      </c>
      <c r="F109" s="23"/>
      <c r="G109" s="24"/>
      <c r="H109" s="24"/>
      <c r="I109" s="25"/>
      <c r="J109" s="23"/>
      <c r="K109" s="24"/>
      <c r="L109" s="24"/>
      <c r="M109" s="25"/>
      <c r="N109" s="23"/>
      <c r="O109" s="24"/>
      <c r="P109" s="24"/>
      <c r="Q109" s="25"/>
      <c r="R109" s="20"/>
      <c r="S109" s="71"/>
      <c r="T109" s="72"/>
      <c r="U109" s="100"/>
    </row>
    <row r="110" spans="1:21" x14ac:dyDescent="0.2">
      <c r="A110" s="11" t="str">
        <f t="shared" si="28"/>
        <v>Nhs Lothian</v>
      </c>
      <c r="B110" s="11" t="str">
        <f t="shared" si="29"/>
        <v>Colorectal4</v>
      </c>
      <c r="C110" s="139" t="str">
        <f t="shared" si="40"/>
        <v>Colorectal</v>
      </c>
      <c r="D110" s="154">
        <v>4</v>
      </c>
      <c r="E110" s="155" t="s">
        <v>290</v>
      </c>
      <c r="F110" s="27">
        <v>1840</v>
      </c>
      <c r="G110" s="28">
        <v>1840</v>
      </c>
      <c r="H110" s="28">
        <v>1840</v>
      </c>
      <c r="I110" s="29">
        <v>1840</v>
      </c>
      <c r="J110" s="27"/>
      <c r="K110" s="28"/>
      <c r="L110" s="28"/>
      <c r="M110" s="29"/>
      <c r="N110" s="27"/>
      <c r="O110" s="28"/>
      <c r="P110" s="28"/>
      <c r="Q110" s="29"/>
      <c r="R110" s="20"/>
      <c r="S110" s="181">
        <f>SUM(F110:I110)</f>
        <v>7360</v>
      </c>
      <c r="T110" s="182">
        <f>SUM(J110:M110)</f>
        <v>0</v>
      </c>
      <c r="U110" s="183">
        <f>SUM(N110:Q110)</f>
        <v>0</v>
      </c>
    </row>
    <row r="111" spans="1:21" hidden="1" x14ac:dyDescent="0.2">
      <c r="A111" s="11" t="str">
        <f t="shared" si="28"/>
        <v>Nhs Lothian</v>
      </c>
      <c r="B111" s="11" t="str">
        <f t="shared" si="29"/>
        <v>ColorectalNA</v>
      </c>
      <c r="C111" s="139" t="str">
        <f t="shared" si="40"/>
        <v>Colorectal</v>
      </c>
      <c r="D111" s="557" t="s">
        <v>321</v>
      </c>
      <c r="E111" s="551"/>
      <c r="F111" s="552"/>
      <c r="G111" s="553"/>
      <c r="H111" s="553"/>
      <c r="I111" s="554"/>
      <c r="J111" s="552"/>
      <c r="K111" s="553"/>
      <c r="L111" s="553"/>
      <c r="M111" s="554"/>
      <c r="N111" s="552"/>
      <c r="O111" s="553"/>
      <c r="P111" s="553"/>
      <c r="Q111" s="554"/>
      <c r="R111" s="555"/>
      <c r="S111" s="508"/>
      <c r="T111" s="510"/>
      <c r="U111" s="512"/>
    </row>
    <row r="112" spans="1:21" hidden="1" x14ac:dyDescent="0.2">
      <c r="A112" s="11" t="str">
        <f t="shared" si="28"/>
        <v>Nhs Lothian</v>
      </c>
      <c r="B112" s="11" t="str">
        <f t="shared" si="29"/>
        <v>ColorectalNA</v>
      </c>
      <c r="C112" s="139" t="str">
        <f t="shared" si="40"/>
        <v>Colorectal</v>
      </c>
      <c r="D112" s="545" t="s">
        <v>321</v>
      </c>
      <c r="E112" s="546"/>
      <c r="F112" s="547"/>
      <c r="G112" s="548"/>
      <c r="H112" s="548"/>
      <c r="I112" s="549"/>
      <c r="J112" s="547"/>
      <c r="K112" s="548"/>
      <c r="L112" s="548"/>
      <c r="M112" s="549"/>
      <c r="N112" s="547"/>
      <c r="O112" s="548"/>
      <c r="P112" s="548"/>
      <c r="Q112" s="549"/>
      <c r="R112" s="518"/>
      <c r="S112" s="549"/>
      <c r="T112" s="548"/>
      <c r="U112" s="550"/>
    </row>
    <row r="113" spans="1:21" x14ac:dyDescent="0.2">
      <c r="A113" s="11" t="str">
        <f t="shared" si="28"/>
        <v>Nhs Lothian</v>
      </c>
      <c r="B113" s="11" t="str">
        <f t="shared" si="29"/>
        <v xml:space="preserve">Colorectal </v>
      </c>
      <c r="C113" s="139" t="str">
        <f t="shared" si="40"/>
        <v>Colorectal</v>
      </c>
      <c r="D113" s="88" t="s">
        <v>100</v>
      </c>
      <c r="E113" s="34"/>
      <c r="F113" s="35"/>
      <c r="G113" s="36"/>
      <c r="H113" s="36"/>
      <c r="I113" s="37"/>
      <c r="J113" s="38"/>
      <c r="K113" s="39"/>
      <c r="L113" s="39"/>
      <c r="M113" s="40"/>
      <c r="N113" s="38"/>
      <c r="O113" s="39"/>
      <c r="P113" s="39"/>
      <c r="Q113" s="40"/>
      <c r="R113" s="41"/>
      <c r="S113" s="77"/>
      <c r="T113" s="56"/>
      <c r="U113" s="104"/>
    </row>
    <row r="114" spans="1:21" hidden="1" x14ac:dyDescent="0.2">
      <c r="A114" s="11" t="str">
        <f t="shared" si="28"/>
        <v>Nhs Lothian</v>
      </c>
      <c r="B114" s="11" t="str">
        <f t="shared" si="29"/>
        <v xml:space="preserve">Colorectal </v>
      </c>
      <c r="C114" s="139" t="str">
        <f t="shared" si="40"/>
        <v>Colorectal</v>
      </c>
      <c r="D114" s="84" t="s">
        <v>100</v>
      </c>
      <c r="E114" s="21" t="s">
        <v>32</v>
      </c>
      <c r="F114" s="23"/>
      <c r="G114" s="24"/>
      <c r="H114" s="24"/>
      <c r="I114" s="25"/>
      <c r="J114" s="23"/>
      <c r="K114" s="24"/>
      <c r="L114" s="24"/>
      <c r="M114" s="25"/>
      <c r="N114" s="23"/>
      <c r="O114" s="24"/>
      <c r="P114" s="24"/>
      <c r="Q114" s="25"/>
      <c r="R114" s="20"/>
      <c r="S114" s="71"/>
      <c r="T114" s="72"/>
      <c r="U114" s="100"/>
    </row>
    <row r="115" spans="1:21" hidden="1" x14ac:dyDescent="0.2">
      <c r="A115" s="11" t="str">
        <f t="shared" si="28"/>
        <v>Nhs Lothian</v>
      </c>
      <c r="B115" s="11" t="str">
        <f t="shared" si="29"/>
        <v>ColorectalNA</v>
      </c>
      <c r="C115" s="139" t="str">
        <f t="shared" si="40"/>
        <v>Colorectal</v>
      </c>
      <c r="D115" s="557" t="s">
        <v>321</v>
      </c>
      <c r="E115" s="558"/>
      <c r="F115" s="559"/>
      <c r="G115" s="560"/>
      <c r="H115" s="560"/>
      <c r="I115" s="561"/>
      <c r="J115" s="559"/>
      <c r="K115" s="560"/>
      <c r="L115" s="560"/>
      <c r="M115" s="561"/>
      <c r="N115" s="559"/>
      <c r="O115" s="560"/>
      <c r="P115" s="560"/>
      <c r="Q115" s="561"/>
      <c r="R115" s="556"/>
      <c r="S115" s="504">
        <f>SUM(F115:I115)</f>
        <v>0</v>
      </c>
      <c r="T115" s="505">
        <f>SUM(J115:M115)</f>
        <v>0</v>
      </c>
      <c r="U115" s="509">
        <f>SUM(N115:Q115)</f>
        <v>0</v>
      </c>
    </row>
    <row r="116" spans="1:21" hidden="1" x14ac:dyDescent="0.2">
      <c r="A116" s="11" t="str">
        <f t="shared" si="28"/>
        <v>Nhs Lothian</v>
      </c>
      <c r="B116" s="11" t="str">
        <f t="shared" si="29"/>
        <v>ColorectalNA</v>
      </c>
      <c r="C116" s="139" t="str">
        <f t="shared" si="40"/>
        <v>Colorectal</v>
      </c>
      <c r="D116" s="557" t="s">
        <v>321</v>
      </c>
      <c r="E116" s="551"/>
      <c r="F116" s="552"/>
      <c r="G116" s="553"/>
      <c r="H116" s="553"/>
      <c r="I116" s="554"/>
      <c r="J116" s="552"/>
      <c r="K116" s="553"/>
      <c r="L116" s="553"/>
      <c r="M116" s="554"/>
      <c r="N116" s="552"/>
      <c r="O116" s="553"/>
      <c r="P116" s="553"/>
      <c r="Q116" s="554"/>
      <c r="R116" s="556"/>
      <c r="S116" s="508">
        <f t="shared" ref="S116" si="41">SUM(F116:I116)</f>
        <v>0</v>
      </c>
      <c r="T116" s="510">
        <f t="shared" ref="T116" si="42">SUM(J116:M116)</f>
        <v>0</v>
      </c>
      <c r="U116" s="512">
        <f t="shared" ref="U116" si="43">SUM(N116:Q116)</f>
        <v>0</v>
      </c>
    </row>
    <row r="117" spans="1:21" hidden="1" x14ac:dyDescent="0.2">
      <c r="A117" s="11" t="str">
        <f t="shared" si="28"/>
        <v>Nhs Lothian</v>
      </c>
      <c r="B117" s="11" t="str">
        <f t="shared" si="29"/>
        <v>ColorectalNA</v>
      </c>
      <c r="C117" s="139" t="str">
        <f t="shared" si="40"/>
        <v>Colorectal</v>
      </c>
      <c r="D117" s="557" t="s">
        <v>321</v>
      </c>
      <c r="E117" s="546"/>
      <c r="F117" s="547"/>
      <c r="G117" s="548"/>
      <c r="H117" s="548"/>
      <c r="I117" s="549"/>
      <c r="J117" s="547"/>
      <c r="K117" s="548"/>
      <c r="L117" s="548"/>
      <c r="M117" s="549"/>
      <c r="N117" s="547"/>
      <c r="O117" s="548"/>
      <c r="P117" s="548"/>
      <c r="Q117" s="549"/>
      <c r="R117" s="518"/>
      <c r="S117" s="547"/>
      <c r="T117" s="548"/>
      <c r="U117" s="550"/>
    </row>
    <row r="118" spans="1:21" hidden="1" x14ac:dyDescent="0.2">
      <c r="A118" s="11" t="str">
        <f t="shared" si="28"/>
        <v>Nhs Lothian</v>
      </c>
      <c r="B118" s="11" t="str">
        <f t="shared" si="29"/>
        <v xml:space="preserve">Colorectal </v>
      </c>
      <c r="C118" s="139" t="str">
        <f t="shared" si="40"/>
        <v>Colorectal</v>
      </c>
      <c r="D118" s="89" t="s">
        <v>100</v>
      </c>
      <c r="E118" s="43"/>
      <c r="F118" s="38"/>
      <c r="G118" s="39"/>
      <c r="H118" s="39"/>
      <c r="I118" s="40"/>
      <c r="J118" s="38"/>
      <c r="K118" s="39"/>
      <c r="L118" s="39"/>
      <c r="M118" s="40"/>
      <c r="N118" s="38"/>
      <c r="O118" s="39"/>
      <c r="P118" s="39"/>
      <c r="Q118" s="40"/>
      <c r="R118" s="39"/>
      <c r="S118" s="77"/>
      <c r="T118" s="56"/>
      <c r="U118" s="104"/>
    </row>
    <row r="119" spans="1:21" x14ac:dyDescent="0.2">
      <c r="A119" s="11" t="str">
        <f t="shared" si="28"/>
        <v>Nhs Lothian</v>
      </c>
      <c r="B119" s="11" t="str">
        <f t="shared" si="29"/>
        <v xml:space="preserve">Colorectal </v>
      </c>
      <c r="C119" s="139" t="str">
        <f t="shared" si="40"/>
        <v>Colorectal</v>
      </c>
      <c r="D119" s="84" t="s">
        <v>100</v>
      </c>
      <c r="E119" s="21" t="s">
        <v>27</v>
      </c>
      <c r="F119" s="23"/>
      <c r="G119" s="24"/>
      <c r="H119" s="24"/>
      <c r="I119" s="25"/>
      <c r="J119" s="23"/>
      <c r="K119" s="24"/>
      <c r="L119" s="24"/>
      <c r="M119" s="25"/>
      <c r="N119" s="23"/>
      <c r="O119" s="24"/>
      <c r="P119" s="24"/>
      <c r="Q119" s="25"/>
      <c r="R119" s="39"/>
      <c r="S119" s="71"/>
      <c r="T119" s="72"/>
      <c r="U119" s="100"/>
    </row>
    <row r="120" spans="1:21" hidden="1" x14ac:dyDescent="0.2">
      <c r="A120" s="11" t="str">
        <f t="shared" si="28"/>
        <v>Nhs Lothian</v>
      </c>
      <c r="B120" s="11" t="str">
        <f t="shared" si="29"/>
        <v>ColorectalNA</v>
      </c>
      <c r="C120" s="139" t="str">
        <f t="shared" si="40"/>
        <v>Colorectal</v>
      </c>
      <c r="D120" s="502" t="s">
        <v>321</v>
      </c>
      <c r="E120" s="503"/>
      <c r="F120" s="504"/>
      <c r="G120" s="505"/>
      <c r="H120" s="505"/>
      <c r="I120" s="506"/>
      <c r="J120" s="504"/>
      <c r="K120" s="505"/>
      <c r="L120" s="505"/>
      <c r="M120" s="506"/>
      <c r="N120" s="504"/>
      <c r="O120" s="505"/>
      <c r="P120" s="505"/>
      <c r="Q120" s="506"/>
      <c r="R120" s="507"/>
      <c r="S120" s="508"/>
      <c r="T120" s="505"/>
      <c r="U120" s="509"/>
    </row>
    <row r="121" spans="1:21" hidden="1" x14ac:dyDescent="0.2">
      <c r="A121" s="11" t="str">
        <f t="shared" si="28"/>
        <v>Nhs Lothian</v>
      </c>
      <c r="B121" s="11" t="str">
        <f t="shared" si="29"/>
        <v>ColorectalNA</v>
      </c>
      <c r="C121" s="139" t="str">
        <f t="shared" si="40"/>
        <v>Colorectal</v>
      </c>
      <c r="D121" s="502" t="s">
        <v>321</v>
      </c>
      <c r="E121" s="503"/>
      <c r="F121" s="508"/>
      <c r="G121" s="510"/>
      <c r="H121" s="510"/>
      <c r="I121" s="511"/>
      <c r="J121" s="508"/>
      <c r="K121" s="510"/>
      <c r="L121" s="510"/>
      <c r="M121" s="511"/>
      <c r="N121" s="508"/>
      <c r="O121" s="510"/>
      <c r="P121" s="510"/>
      <c r="Q121" s="511"/>
      <c r="R121" s="507"/>
      <c r="S121" s="508"/>
      <c r="T121" s="510"/>
      <c r="U121" s="512"/>
    </row>
    <row r="122" spans="1:21" hidden="1" x14ac:dyDescent="0.2">
      <c r="A122" s="11" t="str">
        <f t="shared" si="28"/>
        <v>Nhs Lothian</v>
      </c>
      <c r="B122" s="11" t="str">
        <f t="shared" si="29"/>
        <v>ColorectalNA</v>
      </c>
      <c r="C122" s="139" t="str">
        <f t="shared" si="40"/>
        <v>Colorectal</v>
      </c>
      <c r="D122" s="502" t="s">
        <v>321</v>
      </c>
      <c r="E122" s="503"/>
      <c r="F122" s="513"/>
      <c r="G122" s="514"/>
      <c r="H122" s="514"/>
      <c r="I122" s="515"/>
      <c r="J122" s="516"/>
      <c r="K122" s="514"/>
      <c r="L122" s="514"/>
      <c r="M122" s="515"/>
      <c r="N122" s="516"/>
      <c r="O122" s="514"/>
      <c r="P122" s="514"/>
      <c r="Q122" s="515"/>
      <c r="R122" s="507"/>
      <c r="S122" s="516"/>
      <c r="T122" s="514"/>
      <c r="U122" s="517"/>
    </row>
    <row r="123" spans="1:21" hidden="1" x14ac:dyDescent="0.2">
      <c r="A123" s="11" t="str">
        <f t="shared" si="28"/>
        <v>Nhs Lothian</v>
      </c>
      <c r="B123" s="11" t="str">
        <f t="shared" si="29"/>
        <v>ColorectalNA</v>
      </c>
      <c r="C123" s="139" t="str">
        <f t="shared" si="40"/>
        <v>Colorectal</v>
      </c>
      <c r="D123" s="502" t="s">
        <v>321</v>
      </c>
      <c r="E123" s="503"/>
      <c r="F123" s="516"/>
      <c r="G123" s="514"/>
      <c r="H123" s="514"/>
      <c r="I123" s="515"/>
      <c r="J123" s="516"/>
      <c r="K123" s="514"/>
      <c r="L123" s="514"/>
      <c r="M123" s="515"/>
      <c r="N123" s="516"/>
      <c r="O123" s="514"/>
      <c r="P123" s="514"/>
      <c r="Q123" s="515"/>
      <c r="R123" s="507"/>
      <c r="S123" s="516"/>
      <c r="T123" s="514"/>
      <c r="U123" s="517"/>
    </row>
    <row r="124" spans="1:21" x14ac:dyDescent="0.2">
      <c r="A124" s="11" t="str">
        <f t="shared" si="28"/>
        <v>Nhs Lothian</v>
      </c>
      <c r="B124" s="11" t="str">
        <f t="shared" si="29"/>
        <v>Colorectal14</v>
      </c>
      <c r="C124" s="139" t="str">
        <f t="shared" si="40"/>
        <v>Colorectal</v>
      </c>
      <c r="D124" s="154">
        <v>14</v>
      </c>
      <c r="E124" s="440" t="s">
        <v>291</v>
      </c>
      <c r="F124" s="611">
        <v>4</v>
      </c>
      <c r="G124" s="611">
        <v>4</v>
      </c>
      <c r="H124" s="611">
        <v>2</v>
      </c>
      <c r="I124" s="611">
        <v>2</v>
      </c>
      <c r="J124" s="48"/>
      <c r="K124" s="46"/>
      <c r="L124" s="46"/>
      <c r="M124" s="47"/>
      <c r="N124" s="48"/>
      <c r="O124" s="46"/>
      <c r="P124" s="46"/>
      <c r="Q124" s="47"/>
      <c r="R124" s="39"/>
      <c r="S124" s="166">
        <f>I124</f>
        <v>2</v>
      </c>
      <c r="T124" s="167">
        <f>M124</f>
        <v>0</v>
      </c>
      <c r="U124" s="168">
        <f>Q124</f>
        <v>0</v>
      </c>
    </row>
    <row r="125" spans="1:21" ht="13.5" thickBot="1" x14ac:dyDescent="0.25">
      <c r="A125" s="11" t="str">
        <f t="shared" si="28"/>
        <v>Nhs Lothian</v>
      </c>
      <c r="B125" s="11" t="str">
        <f t="shared" si="29"/>
        <v>Colorectal15</v>
      </c>
      <c r="C125" s="139" t="str">
        <f t="shared" si="40"/>
        <v>Colorectal</v>
      </c>
      <c r="D125" s="154">
        <v>15</v>
      </c>
      <c r="E125" s="440" t="s">
        <v>292</v>
      </c>
      <c r="F125" s="611">
        <v>15</v>
      </c>
      <c r="G125" s="611">
        <v>15</v>
      </c>
      <c r="H125" s="611">
        <v>15</v>
      </c>
      <c r="I125" s="611">
        <v>15</v>
      </c>
      <c r="J125" s="48"/>
      <c r="K125" s="46"/>
      <c r="L125" s="46"/>
      <c r="M125" s="47"/>
      <c r="N125" s="48"/>
      <c r="O125" s="46"/>
      <c r="P125" s="46"/>
      <c r="Q125" s="47"/>
      <c r="R125" s="39"/>
      <c r="S125" s="177">
        <f>I125</f>
        <v>15</v>
      </c>
      <c r="T125" s="178">
        <f>M125</f>
        <v>0</v>
      </c>
      <c r="U125" s="180">
        <f>Q125</f>
        <v>0</v>
      </c>
    </row>
    <row r="126" spans="1:21" x14ac:dyDescent="0.2">
      <c r="A126" s="11" t="str">
        <f t="shared" si="28"/>
        <v>Nhs Lothian</v>
      </c>
      <c r="B126" s="11" t="str">
        <f t="shared" si="29"/>
        <v xml:space="preserve">Colorectal </v>
      </c>
      <c r="C126" s="139" t="str">
        <f t="shared" si="40"/>
        <v>Colorectal</v>
      </c>
      <c r="D126" s="84" t="s">
        <v>100</v>
      </c>
      <c r="E126" s="21" t="s">
        <v>281</v>
      </c>
      <c r="F126" s="23"/>
      <c r="G126" s="24"/>
      <c r="H126" s="24"/>
      <c r="I126" s="25"/>
      <c r="J126" s="23"/>
      <c r="K126" s="24"/>
      <c r="L126" s="24"/>
      <c r="M126" s="25"/>
      <c r="N126" s="23"/>
      <c r="O126" s="24"/>
      <c r="P126" s="24"/>
      <c r="Q126" s="25"/>
      <c r="R126" s="20"/>
      <c r="S126" s="71"/>
      <c r="T126" s="72"/>
      <c r="U126" s="100"/>
    </row>
    <row r="127" spans="1:21" x14ac:dyDescent="0.2">
      <c r="A127" s="11" t="str">
        <f t="shared" si="28"/>
        <v>Nhs Lothian</v>
      </c>
      <c r="B127" s="11" t="str">
        <f t="shared" si="29"/>
        <v>Colorectal16</v>
      </c>
      <c r="C127" s="139" t="str">
        <f t="shared" si="40"/>
        <v>Colorectal</v>
      </c>
      <c r="D127" s="430">
        <v>16</v>
      </c>
      <c r="E127" s="155" t="s">
        <v>322</v>
      </c>
      <c r="F127" s="596">
        <v>3.5000000000000003E-2</v>
      </c>
      <c r="G127" s="596">
        <v>3.5000000000000003E-2</v>
      </c>
      <c r="H127" s="596">
        <v>3.5000000000000003E-2</v>
      </c>
      <c r="I127" s="596">
        <v>3.5000000000000003E-2</v>
      </c>
      <c r="J127" s="49"/>
      <c r="K127" s="50"/>
      <c r="L127" s="50"/>
      <c r="M127" s="51"/>
      <c r="N127" s="49"/>
      <c r="O127" s="50"/>
      <c r="P127" s="50"/>
      <c r="Q127" s="51"/>
      <c r="R127" s="20"/>
      <c r="S127" s="537">
        <f t="shared" ref="S127" si="44">SUM(F127:I127)</f>
        <v>0.14000000000000001</v>
      </c>
      <c r="T127" s="538">
        <f t="shared" ref="T127" si="45">SUM(J127:M127)</f>
        <v>0</v>
      </c>
      <c r="U127" s="539">
        <f t="shared" ref="U127" si="46">SUM(N127:Q127)</f>
        <v>0</v>
      </c>
    </row>
    <row r="128" spans="1:21" hidden="1" x14ac:dyDescent="0.2">
      <c r="C128" s="139" t="str">
        <f t="shared" si="40"/>
        <v>Colorectal</v>
      </c>
      <c r="D128" s="579" t="s">
        <v>321</v>
      </c>
      <c r="E128" s="481"/>
      <c r="F128" s="597"/>
      <c r="G128" s="598"/>
      <c r="H128" s="598"/>
      <c r="I128" s="599"/>
      <c r="J128" s="516"/>
      <c r="K128" s="514"/>
      <c r="L128" s="514"/>
      <c r="M128" s="515"/>
      <c r="N128" s="516"/>
      <c r="O128" s="514"/>
      <c r="P128" s="514"/>
      <c r="Q128" s="515"/>
      <c r="R128" s="518"/>
      <c r="S128" s="516"/>
      <c r="T128" s="514"/>
      <c r="U128" s="517"/>
    </row>
    <row r="129" spans="1:21" x14ac:dyDescent="0.2">
      <c r="C129" s="139" t="str">
        <f t="shared" si="40"/>
        <v>Colorectal</v>
      </c>
      <c r="D129" s="154">
        <v>18</v>
      </c>
      <c r="E129" s="424" t="s">
        <v>323</v>
      </c>
      <c r="F129" s="600">
        <v>0.63300000000000001</v>
      </c>
      <c r="G129" s="600">
        <v>0.63300000000000001</v>
      </c>
      <c r="H129" s="600">
        <v>0.63300000000000001</v>
      </c>
      <c r="I129" s="600">
        <v>0.63300000000000001</v>
      </c>
      <c r="J129" s="500"/>
      <c r="K129" s="498"/>
      <c r="L129" s="498"/>
      <c r="M129" s="499"/>
      <c r="N129" s="500"/>
      <c r="O129" s="498"/>
      <c r="P129" s="498"/>
      <c r="Q129" s="499"/>
      <c r="R129" s="79"/>
      <c r="S129" s="173"/>
      <c r="T129" s="482"/>
      <c r="U129" s="501"/>
    </row>
    <row r="130" spans="1:21" hidden="1" x14ac:dyDescent="0.2">
      <c r="C130" s="139" t="str">
        <f t="shared" si="40"/>
        <v>Colorectal</v>
      </c>
      <c r="D130" s="579" t="s">
        <v>321</v>
      </c>
      <c r="E130" s="481"/>
      <c r="F130" s="601"/>
      <c r="G130" s="601"/>
      <c r="H130" s="601"/>
      <c r="I130" s="601"/>
      <c r="J130" s="513"/>
      <c r="K130" s="520"/>
      <c r="L130" s="520"/>
      <c r="M130" s="521"/>
      <c r="N130" s="513"/>
      <c r="O130" s="520"/>
      <c r="P130" s="520"/>
      <c r="Q130" s="521"/>
      <c r="R130" s="518"/>
      <c r="S130" s="534"/>
      <c r="T130" s="535"/>
      <c r="U130" s="536"/>
    </row>
    <row r="131" spans="1:21" x14ac:dyDescent="0.2">
      <c r="A131" s="11" t="str">
        <f t="shared" si="28"/>
        <v>Nhs Lothian</v>
      </c>
      <c r="B131" s="11" t="str">
        <f t="shared" si="29"/>
        <v>Colorectal19</v>
      </c>
      <c r="C131" s="139" t="str">
        <f>C127</f>
        <v>Colorectal</v>
      </c>
      <c r="D131" s="483">
        <v>19</v>
      </c>
      <c r="E131" s="485" t="s">
        <v>324</v>
      </c>
      <c r="F131" s="602">
        <v>2.4E-2</v>
      </c>
      <c r="G131" s="602">
        <v>2.4E-2</v>
      </c>
      <c r="H131" s="602">
        <v>2.4E-2</v>
      </c>
      <c r="I131" s="602">
        <v>2.4E-2</v>
      </c>
      <c r="J131" s="529"/>
      <c r="K131" s="527"/>
      <c r="L131" s="527"/>
      <c r="M131" s="528"/>
      <c r="N131" s="529"/>
      <c r="O131" s="527"/>
      <c r="P131" s="527"/>
      <c r="Q131" s="528"/>
      <c r="R131" s="79"/>
      <c r="S131" s="537">
        <f t="shared" ref="S131:S133" si="47">SUM(F131:I131)</f>
        <v>9.6000000000000002E-2</v>
      </c>
      <c r="T131" s="538">
        <f t="shared" ref="T131:T133" si="48">SUM(J131:M131)</f>
        <v>0</v>
      </c>
      <c r="U131" s="539">
        <f t="shared" ref="U131:U133" si="49">SUM(N131:Q131)</f>
        <v>0</v>
      </c>
    </row>
    <row r="132" spans="1:21" x14ac:dyDescent="0.2">
      <c r="A132" s="11" t="str">
        <f t="shared" si="28"/>
        <v>Nhs Lothian</v>
      </c>
      <c r="B132" s="11" t="str">
        <f t="shared" si="29"/>
        <v>Colorectal20</v>
      </c>
      <c r="C132" s="139" t="str">
        <f t="shared" si="40"/>
        <v>Colorectal</v>
      </c>
      <c r="D132" s="483">
        <v>20</v>
      </c>
      <c r="E132" s="485" t="s">
        <v>326</v>
      </c>
      <c r="F132" s="592">
        <v>0.09</v>
      </c>
      <c r="G132" s="592">
        <v>0.09</v>
      </c>
      <c r="H132" s="592">
        <v>0.09</v>
      </c>
      <c r="I132" s="592">
        <v>0.09</v>
      </c>
      <c r="J132" s="533"/>
      <c r="K132" s="531"/>
      <c r="L132" s="531"/>
      <c r="M132" s="532"/>
      <c r="N132" s="533"/>
      <c r="O132" s="531"/>
      <c r="P132" s="531"/>
      <c r="Q132" s="532"/>
      <c r="R132" s="543"/>
      <c r="S132" s="166">
        <f t="shared" si="47"/>
        <v>0.36</v>
      </c>
      <c r="T132" s="167">
        <f t="shared" si="48"/>
        <v>0</v>
      </c>
      <c r="U132" s="168">
        <f t="shared" si="49"/>
        <v>0</v>
      </c>
    </row>
    <row r="133" spans="1:21" ht="13.5" thickBot="1" x14ac:dyDescent="0.25">
      <c r="A133" s="11" t="str">
        <f t="shared" si="28"/>
        <v>Nhs Lothian</v>
      </c>
      <c r="B133" s="11" t="str">
        <f t="shared" si="29"/>
        <v>Colorectal21</v>
      </c>
      <c r="C133" s="139" t="str">
        <f t="shared" si="40"/>
        <v>Colorectal</v>
      </c>
      <c r="D133" s="483">
        <v>21</v>
      </c>
      <c r="E133" s="485" t="s">
        <v>325</v>
      </c>
      <c r="F133" s="603">
        <v>0.127</v>
      </c>
      <c r="G133" s="603">
        <v>0.13900000000000001</v>
      </c>
      <c r="H133" s="603">
        <v>0.13900000000000001</v>
      </c>
      <c r="I133" s="603">
        <v>0.13900000000000001</v>
      </c>
      <c r="J133" s="525"/>
      <c r="K133" s="523"/>
      <c r="L133" s="523"/>
      <c r="M133" s="524"/>
      <c r="N133" s="525"/>
      <c r="O133" s="523"/>
      <c r="P133" s="523"/>
      <c r="Q133" s="524"/>
      <c r="R133" s="544"/>
      <c r="S133" s="177">
        <f t="shared" si="47"/>
        <v>0.54400000000000004</v>
      </c>
      <c r="T133" s="178">
        <f t="shared" si="48"/>
        <v>0</v>
      </c>
      <c r="U133" s="180">
        <f t="shared" si="49"/>
        <v>0</v>
      </c>
    </row>
    <row r="134" spans="1:21" ht="18.75" thickBot="1" x14ac:dyDescent="0.3">
      <c r="A134" s="11" t="str">
        <f t="shared" si="28"/>
        <v>Nhs Lothian</v>
      </c>
      <c r="B134" s="11" t="str">
        <f t="shared" si="29"/>
        <v>Head &amp; NeckHead &amp; Neck</v>
      </c>
      <c r="C134" s="140" t="str">
        <f>D134</f>
        <v>Head &amp; Neck</v>
      </c>
      <c r="D134" s="429" t="s">
        <v>43</v>
      </c>
      <c r="E134" s="80"/>
      <c r="F134" s="127"/>
      <c r="G134" s="81"/>
      <c r="H134" s="81"/>
      <c r="I134" s="81"/>
      <c r="J134" s="81"/>
      <c r="K134" s="81"/>
      <c r="L134" s="81"/>
      <c r="M134" s="81"/>
      <c r="N134" s="69"/>
      <c r="O134" s="69"/>
      <c r="P134" s="69"/>
      <c r="Q134" s="69"/>
      <c r="R134" s="69"/>
      <c r="S134" s="134"/>
      <c r="T134" s="134"/>
      <c r="U134" s="135"/>
    </row>
    <row r="135" spans="1:21" x14ac:dyDescent="0.2">
      <c r="A135" s="11" t="str">
        <f t="shared" si="28"/>
        <v>Nhs Lothian</v>
      </c>
      <c r="B135" s="11" t="str">
        <f t="shared" si="29"/>
        <v>Head &amp; Neck1</v>
      </c>
      <c r="C135" s="139" t="str">
        <f>C134</f>
        <v>Head &amp; Neck</v>
      </c>
      <c r="D135" s="84">
        <v>1</v>
      </c>
      <c r="E135" s="21" t="s">
        <v>103</v>
      </c>
      <c r="F135" s="616">
        <v>1</v>
      </c>
      <c r="G135" s="20"/>
      <c r="H135" s="20"/>
      <c r="I135" s="120"/>
      <c r="J135" s="119"/>
      <c r="K135" s="20"/>
      <c r="L135" s="20"/>
      <c r="M135" s="120"/>
      <c r="N135" s="119"/>
      <c r="O135" s="20"/>
      <c r="P135" s="20"/>
      <c r="Q135" s="120"/>
      <c r="R135" s="20"/>
      <c r="S135" s="117"/>
      <c r="T135" s="65"/>
      <c r="U135" s="118"/>
    </row>
    <row r="136" spans="1:21" x14ac:dyDescent="0.2">
      <c r="A136" s="11" t="str">
        <f t="shared" si="28"/>
        <v>Nhs Lothian</v>
      </c>
      <c r="B136" s="11" t="str">
        <f t="shared" si="29"/>
        <v>Head &amp; Neck2</v>
      </c>
      <c r="C136" s="139" t="str">
        <f t="shared" ref="C136:C163" si="50">C135</f>
        <v>Head &amp; Neck</v>
      </c>
      <c r="D136" s="84">
        <v>2</v>
      </c>
      <c r="E136" s="21" t="s">
        <v>104</v>
      </c>
      <c r="F136" s="616">
        <v>1</v>
      </c>
      <c r="G136" s="20"/>
      <c r="H136" s="20"/>
      <c r="I136" s="120"/>
      <c r="J136" s="119"/>
      <c r="K136" s="20"/>
      <c r="L136" s="20"/>
      <c r="M136" s="120"/>
      <c r="N136" s="119"/>
      <c r="O136" s="20"/>
      <c r="P136" s="20"/>
      <c r="Q136" s="120"/>
      <c r="R136" s="20"/>
      <c r="S136" s="117"/>
      <c r="T136" s="65"/>
      <c r="U136" s="118"/>
    </row>
    <row r="137" spans="1:21" x14ac:dyDescent="0.2">
      <c r="A137" s="11" t="str">
        <f t="shared" si="28"/>
        <v>Nhs Lothian</v>
      </c>
      <c r="B137" s="11" t="str">
        <f t="shared" si="29"/>
        <v>Head &amp; Neck3</v>
      </c>
      <c r="C137" s="139" t="str">
        <f t="shared" si="50"/>
        <v>Head &amp; Neck</v>
      </c>
      <c r="D137" s="84">
        <v>3</v>
      </c>
      <c r="E137" s="21" t="s">
        <v>289</v>
      </c>
      <c r="F137" s="609">
        <v>191</v>
      </c>
      <c r="G137" s="20"/>
      <c r="H137" s="20"/>
      <c r="I137" s="120"/>
      <c r="J137" s="119"/>
      <c r="K137" s="20"/>
      <c r="L137" s="20"/>
      <c r="M137" s="120"/>
      <c r="N137" s="119"/>
      <c r="O137" s="20"/>
      <c r="P137" s="20"/>
      <c r="Q137" s="120"/>
      <c r="R137" s="20"/>
      <c r="S137" s="117"/>
      <c r="T137" s="65"/>
      <c r="U137" s="118"/>
    </row>
    <row r="138" spans="1:21" x14ac:dyDescent="0.2">
      <c r="A138" s="11" t="str">
        <f t="shared" si="28"/>
        <v>Nhs Lothian</v>
      </c>
      <c r="B138" s="11" t="str">
        <f t="shared" si="29"/>
        <v xml:space="preserve">Head &amp; Neck </v>
      </c>
      <c r="C138" s="139" t="str">
        <f t="shared" si="50"/>
        <v>Head &amp; Neck</v>
      </c>
      <c r="D138" s="85" t="s">
        <v>100</v>
      </c>
      <c r="E138" s="20"/>
      <c r="F138" s="119"/>
      <c r="G138" s="20"/>
      <c r="H138" s="20"/>
      <c r="I138" s="120"/>
      <c r="J138" s="119"/>
      <c r="K138" s="20"/>
      <c r="L138" s="20"/>
      <c r="M138" s="120"/>
      <c r="N138" s="119"/>
      <c r="O138" s="20"/>
      <c r="P138" s="20"/>
      <c r="Q138" s="120"/>
      <c r="R138" s="20"/>
      <c r="S138" s="117"/>
      <c r="T138" s="65"/>
      <c r="U138" s="118"/>
    </row>
    <row r="139" spans="1:21" x14ac:dyDescent="0.2">
      <c r="A139" s="11" t="str">
        <f t="shared" si="28"/>
        <v>Nhs Lothian</v>
      </c>
      <c r="B139" s="11" t="str">
        <f t="shared" si="29"/>
        <v xml:space="preserve">Head &amp; Neck </v>
      </c>
      <c r="C139" s="139" t="str">
        <f t="shared" si="50"/>
        <v>Head &amp; Neck</v>
      </c>
      <c r="D139" s="84" t="s">
        <v>100</v>
      </c>
      <c r="E139" s="21" t="s">
        <v>36</v>
      </c>
      <c r="F139" s="23"/>
      <c r="G139" s="24"/>
      <c r="H139" s="24"/>
      <c r="I139" s="25"/>
      <c r="J139" s="23"/>
      <c r="K139" s="24"/>
      <c r="L139" s="24"/>
      <c r="M139" s="25"/>
      <c r="N139" s="23"/>
      <c r="O139" s="24"/>
      <c r="P139" s="24"/>
      <c r="Q139" s="25"/>
      <c r="R139" s="20"/>
      <c r="S139" s="71"/>
      <c r="T139" s="72"/>
      <c r="U139" s="100"/>
    </row>
    <row r="140" spans="1:21" x14ac:dyDescent="0.2">
      <c r="A140" s="11" t="str">
        <f t="shared" si="28"/>
        <v>Nhs Lothian</v>
      </c>
      <c r="B140" s="11" t="str">
        <f t="shared" si="29"/>
        <v>Head &amp; Neck4</v>
      </c>
      <c r="C140" s="139" t="str">
        <f t="shared" si="50"/>
        <v>Head &amp; Neck</v>
      </c>
      <c r="D140" s="154">
        <v>4</v>
      </c>
      <c r="E140" s="155" t="s">
        <v>290</v>
      </c>
      <c r="F140" s="27">
        <v>706</v>
      </c>
      <c r="G140" s="28">
        <v>706</v>
      </c>
      <c r="H140" s="28">
        <v>706</v>
      </c>
      <c r="I140" s="29">
        <v>706</v>
      </c>
      <c r="J140" s="27"/>
      <c r="K140" s="28"/>
      <c r="L140" s="28"/>
      <c r="M140" s="29"/>
      <c r="N140" s="27"/>
      <c r="O140" s="28"/>
      <c r="P140" s="28"/>
      <c r="Q140" s="29"/>
      <c r="R140" s="20"/>
      <c r="S140" s="181">
        <f>SUM(F140:I140)</f>
        <v>2824</v>
      </c>
      <c r="T140" s="182">
        <f>SUM(J140:M140)</f>
        <v>0</v>
      </c>
      <c r="U140" s="183">
        <f>SUM(N140:Q140)</f>
        <v>0</v>
      </c>
    </row>
    <row r="141" spans="1:21" hidden="1" x14ac:dyDescent="0.2">
      <c r="A141" s="11" t="str">
        <f t="shared" si="28"/>
        <v>Nhs Lothian</v>
      </c>
      <c r="B141" s="11" t="str">
        <f t="shared" si="29"/>
        <v>Head &amp; NeckNA</v>
      </c>
      <c r="C141" s="139" t="str">
        <f t="shared" si="50"/>
        <v>Head &amp; Neck</v>
      </c>
      <c r="D141" s="557" t="s">
        <v>321</v>
      </c>
      <c r="E141" s="551"/>
      <c r="F141" s="552"/>
      <c r="G141" s="553"/>
      <c r="H141" s="553"/>
      <c r="I141" s="554"/>
      <c r="J141" s="552"/>
      <c r="K141" s="553"/>
      <c r="L141" s="553"/>
      <c r="M141" s="554"/>
      <c r="N141" s="552"/>
      <c r="O141" s="553"/>
      <c r="P141" s="553"/>
      <c r="Q141" s="554"/>
      <c r="R141" s="555"/>
      <c r="S141" s="508"/>
      <c r="T141" s="510"/>
      <c r="U141" s="512"/>
    </row>
    <row r="142" spans="1:21" hidden="1" x14ac:dyDescent="0.2">
      <c r="A142" s="11" t="str">
        <f t="shared" si="28"/>
        <v>Nhs Lothian</v>
      </c>
      <c r="B142" s="11" t="str">
        <f t="shared" si="29"/>
        <v>Head &amp; NeckNA</v>
      </c>
      <c r="C142" s="139" t="str">
        <f t="shared" si="50"/>
        <v>Head &amp; Neck</v>
      </c>
      <c r="D142" s="545" t="s">
        <v>321</v>
      </c>
      <c r="E142" s="546"/>
      <c r="F142" s="547"/>
      <c r="G142" s="548"/>
      <c r="H142" s="548"/>
      <c r="I142" s="549"/>
      <c r="J142" s="547"/>
      <c r="K142" s="548"/>
      <c r="L142" s="548"/>
      <c r="M142" s="549"/>
      <c r="N142" s="547"/>
      <c r="O142" s="548"/>
      <c r="P142" s="548"/>
      <c r="Q142" s="549"/>
      <c r="R142" s="518"/>
      <c r="S142" s="549"/>
      <c r="T142" s="548"/>
      <c r="U142" s="550"/>
    </row>
    <row r="143" spans="1:21" x14ac:dyDescent="0.2">
      <c r="A143" s="11" t="str">
        <f t="shared" si="28"/>
        <v>Nhs Lothian</v>
      </c>
      <c r="B143" s="11" t="str">
        <f t="shared" si="29"/>
        <v xml:space="preserve">Head &amp; Neck </v>
      </c>
      <c r="C143" s="139" t="str">
        <f t="shared" si="50"/>
        <v>Head &amp; Neck</v>
      </c>
      <c r="D143" s="88" t="s">
        <v>100</v>
      </c>
      <c r="E143" s="34"/>
      <c r="F143" s="35"/>
      <c r="G143" s="36"/>
      <c r="H143" s="36"/>
      <c r="I143" s="37"/>
      <c r="J143" s="38"/>
      <c r="K143" s="39"/>
      <c r="L143" s="39"/>
      <c r="M143" s="40"/>
      <c r="N143" s="38"/>
      <c r="O143" s="39"/>
      <c r="P143" s="39"/>
      <c r="Q143" s="40"/>
      <c r="R143" s="41"/>
      <c r="S143" s="77"/>
      <c r="T143" s="56"/>
      <c r="U143" s="104"/>
    </row>
    <row r="144" spans="1:21" hidden="1" x14ac:dyDescent="0.2">
      <c r="A144" s="11" t="str">
        <f t="shared" si="28"/>
        <v>Nhs Lothian</v>
      </c>
      <c r="B144" s="11" t="str">
        <f t="shared" si="29"/>
        <v xml:space="preserve">Head &amp; Neck </v>
      </c>
      <c r="C144" s="139" t="str">
        <f t="shared" si="50"/>
        <v>Head &amp; Neck</v>
      </c>
      <c r="D144" s="84" t="s">
        <v>100</v>
      </c>
      <c r="E144" s="21" t="s">
        <v>32</v>
      </c>
      <c r="F144" s="23"/>
      <c r="G144" s="24"/>
      <c r="H144" s="24"/>
      <c r="I144" s="25"/>
      <c r="J144" s="23"/>
      <c r="K144" s="24"/>
      <c r="L144" s="24"/>
      <c r="M144" s="25"/>
      <c r="N144" s="23"/>
      <c r="O144" s="24"/>
      <c r="P144" s="24"/>
      <c r="Q144" s="25"/>
      <c r="R144" s="20"/>
      <c r="S144" s="71"/>
      <c r="T144" s="72"/>
      <c r="U144" s="100"/>
    </row>
    <row r="145" spans="1:21" hidden="1" x14ac:dyDescent="0.2">
      <c r="A145" s="11" t="str">
        <f t="shared" si="28"/>
        <v>Nhs Lothian</v>
      </c>
      <c r="B145" s="11" t="str">
        <f t="shared" si="29"/>
        <v>Head &amp; NeckNA</v>
      </c>
      <c r="C145" s="139" t="str">
        <f t="shared" si="50"/>
        <v>Head &amp; Neck</v>
      </c>
      <c r="D145" s="557" t="s">
        <v>321</v>
      </c>
      <c r="E145" s="558"/>
      <c r="F145" s="559"/>
      <c r="G145" s="560"/>
      <c r="H145" s="560"/>
      <c r="I145" s="561"/>
      <c r="J145" s="559"/>
      <c r="K145" s="560"/>
      <c r="L145" s="560"/>
      <c r="M145" s="561"/>
      <c r="N145" s="559"/>
      <c r="O145" s="560"/>
      <c r="P145" s="560"/>
      <c r="Q145" s="561"/>
      <c r="R145" s="556"/>
      <c r="S145" s="504">
        <f>SUM(F145:I145)</f>
        <v>0</v>
      </c>
      <c r="T145" s="505">
        <f>SUM(J145:M145)</f>
        <v>0</v>
      </c>
      <c r="U145" s="509">
        <f>SUM(N145:Q145)</f>
        <v>0</v>
      </c>
    </row>
    <row r="146" spans="1:21" hidden="1" x14ac:dyDescent="0.2">
      <c r="A146" s="11" t="str">
        <f t="shared" si="28"/>
        <v>Nhs Lothian</v>
      </c>
      <c r="B146" s="11" t="str">
        <f t="shared" si="29"/>
        <v>Head &amp; NeckNA</v>
      </c>
      <c r="C146" s="139" t="str">
        <f t="shared" si="50"/>
        <v>Head &amp; Neck</v>
      </c>
      <c r="D146" s="557" t="s">
        <v>321</v>
      </c>
      <c r="E146" s="551"/>
      <c r="F146" s="552"/>
      <c r="G146" s="553"/>
      <c r="H146" s="553"/>
      <c r="I146" s="554"/>
      <c r="J146" s="552"/>
      <c r="K146" s="553"/>
      <c r="L146" s="553"/>
      <c r="M146" s="554"/>
      <c r="N146" s="552"/>
      <c r="O146" s="553"/>
      <c r="P146" s="553"/>
      <c r="Q146" s="554"/>
      <c r="R146" s="556"/>
      <c r="S146" s="508">
        <f t="shared" ref="S146" si="51">SUM(F146:I146)</f>
        <v>0</v>
      </c>
      <c r="T146" s="510">
        <f t="shared" ref="T146" si="52">SUM(J146:M146)</f>
        <v>0</v>
      </c>
      <c r="U146" s="512">
        <f t="shared" ref="U146" si="53">SUM(N146:Q146)</f>
        <v>0</v>
      </c>
    </row>
    <row r="147" spans="1:21" hidden="1" x14ac:dyDescent="0.2">
      <c r="A147" s="11" t="str">
        <f t="shared" si="28"/>
        <v>Nhs Lothian</v>
      </c>
      <c r="B147" s="11" t="str">
        <f t="shared" si="29"/>
        <v>Head &amp; NeckNA</v>
      </c>
      <c r="C147" s="139" t="str">
        <f t="shared" si="50"/>
        <v>Head &amp; Neck</v>
      </c>
      <c r="D147" s="557" t="s">
        <v>321</v>
      </c>
      <c r="E147" s="546"/>
      <c r="F147" s="547"/>
      <c r="G147" s="548"/>
      <c r="H147" s="548"/>
      <c r="I147" s="549"/>
      <c r="J147" s="547"/>
      <c r="K147" s="548"/>
      <c r="L147" s="548"/>
      <c r="M147" s="549"/>
      <c r="N147" s="547"/>
      <c r="O147" s="548"/>
      <c r="P147" s="548"/>
      <c r="Q147" s="549"/>
      <c r="R147" s="518"/>
      <c r="S147" s="547"/>
      <c r="T147" s="548"/>
      <c r="U147" s="550"/>
    </row>
    <row r="148" spans="1:21" hidden="1" x14ac:dyDescent="0.2">
      <c r="A148" s="11" t="str">
        <f t="shared" si="28"/>
        <v>Nhs Lothian</v>
      </c>
      <c r="B148" s="11" t="str">
        <f t="shared" si="29"/>
        <v xml:space="preserve">Head &amp; Neck </v>
      </c>
      <c r="C148" s="139" t="str">
        <f t="shared" si="50"/>
        <v>Head &amp; Neck</v>
      </c>
      <c r="D148" s="89" t="s">
        <v>100</v>
      </c>
      <c r="E148" s="43"/>
      <c r="F148" s="38"/>
      <c r="G148" s="39"/>
      <c r="H148" s="39"/>
      <c r="I148" s="40"/>
      <c r="J148" s="38"/>
      <c r="K148" s="39"/>
      <c r="L148" s="39"/>
      <c r="M148" s="40"/>
      <c r="N148" s="38"/>
      <c r="O148" s="39"/>
      <c r="P148" s="39"/>
      <c r="Q148" s="40"/>
      <c r="R148" s="39"/>
      <c r="S148" s="77"/>
      <c r="T148" s="56"/>
      <c r="U148" s="104"/>
    </row>
    <row r="149" spans="1:21" x14ac:dyDescent="0.2">
      <c r="A149" s="11" t="str">
        <f t="shared" si="28"/>
        <v>Nhs Lothian</v>
      </c>
      <c r="B149" s="11" t="str">
        <f t="shared" si="29"/>
        <v xml:space="preserve">Head &amp; Neck </v>
      </c>
      <c r="C149" s="139" t="str">
        <f t="shared" si="50"/>
        <v>Head &amp; Neck</v>
      </c>
      <c r="D149" s="84" t="s">
        <v>100</v>
      </c>
      <c r="E149" s="21" t="s">
        <v>27</v>
      </c>
      <c r="F149" s="23"/>
      <c r="G149" s="24"/>
      <c r="H149" s="24"/>
      <c r="I149" s="25"/>
      <c r="J149" s="23"/>
      <c r="K149" s="24"/>
      <c r="L149" s="24"/>
      <c r="M149" s="25"/>
      <c r="N149" s="23"/>
      <c r="O149" s="24"/>
      <c r="P149" s="24"/>
      <c r="Q149" s="25"/>
      <c r="R149" s="39"/>
      <c r="S149" s="71"/>
      <c r="T149" s="72"/>
      <c r="U149" s="100"/>
    </row>
    <row r="150" spans="1:21" hidden="1" x14ac:dyDescent="0.2">
      <c r="A150" s="11" t="str">
        <f t="shared" si="28"/>
        <v>Nhs Lothian</v>
      </c>
      <c r="B150" s="11" t="str">
        <f t="shared" si="29"/>
        <v>Head &amp; NeckNA</v>
      </c>
      <c r="C150" s="139" t="str">
        <f t="shared" si="50"/>
        <v>Head &amp; Neck</v>
      </c>
      <c r="D150" s="502" t="s">
        <v>321</v>
      </c>
      <c r="E150" s="503"/>
      <c r="F150" s="504"/>
      <c r="G150" s="505"/>
      <c r="H150" s="505"/>
      <c r="I150" s="506"/>
      <c r="J150" s="504"/>
      <c r="K150" s="505"/>
      <c r="L150" s="505"/>
      <c r="M150" s="506"/>
      <c r="N150" s="504"/>
      <c r="O150" s="505"/>
      <c r="P150" s="505"/>
      <c r="Q150" s="506"/>
      <c r="R150" s="507"/>
      <c r="S150" s="508"/>
      <c r="T150" s="505"/>
      <c r="U150" s="509"/>
    </row>
    <row r="151" spans="1:21" hidden="1" x14ac:dyDescent="0.2">
      <c r="A151" s="11" t="str">
        <f t="shared" si="28"/>
        <v>Nhs Lothian</v>
      </c>
      <c r="B151" s="11" t="str">
        <f t="shared" si="29"/>
        <v>Head &amp; NeckNA</v>
      </c>
      <c r="C151" s="139" t="str">
        <f t="shared" si="50"/>
        <v>Head &amp; Neck</v>
      </c>
      <c r="D151" s="502" t="s">
        <v>321</v>
      </c>
      <c r="E151" s="503"/>
      <c r="F151" s="508"/>
      <c r="G151" s="510"/>
      <c r="H151" s="510"/>
      <c r="I151" s="511"/>
      <c r="J151" s="508"/>
      <c r="K151" s="510"/>
      <c r="L151" s="510"/>
      <c r="M151" s="511"/>
      <c r="N151" s="508"/>
      <c r="O151" s="510"/>
      <c r="P151" s="510"/>
      <c r="Q151" s="511"/>
      <c r="R151" s="507"/>
      <c r="S151" s="508"/>
      <c r="T151" s="510"/>
      <c r="U151" s="512"/>
    </row>
    <row r="152" spans="1:21" hidden="1" x14ac:dyDescent="0.2">
      <c r="A152" s="11" t="str">
        <f t="shared" si="28"/>
        <v>Nhs Lothian</v>
      </c>
      <c r="B152" s="11" t="str">
        <f t="shared" si="29"/>
        <v>Head &amp; NeckNA</v>
      </c>
      <c r="C152" s="139" t="str">
        <f t="shared" si="50"/>
        <v>Head &amp; Neck</v>
      </c>
      <c r="D152" s="502" t="s">
        <v>321</v>
      </c>
      <c r="E152" s="503"/>
      <c r="F152" s="513"/>
      <c r="G152" s="514"/>
      <c r="H152" s="514"/>
      <c r="I152" s="515"/>
      <c r="J152" s="516"/>
      <c r="K152" s="514"/>
      <c r="L152" s="514"/>
      <c r="M152" s="515"/>
      <c r="N152" s="516"/>
      <c r="O152" s="514"/>
      <c r="P152" s="514"/>
      <c r="Q152" s="515"/>
      <c r="R152" s="507"/>
      <c r="S152" s="516"/>
      <c r="T152" s="514"/>
      <c r="U152" s="517"/>
    </row>
    <row r="153" spans="1:21" hidden="1" x14ac:dyDescent="0.2">
      <c r="A153" s="11" t="str">
        <f t="shared" si="28"/>
        <v>Nhs Lothian</v>
      </c>
      <c r="B153" s="11" t="str">
        <f t="shared" si="29"/>
        <v>Head &amp; NeckNA</v>
      </c>
      <c r="C153" s="139" t="str">
        <f t="shared" si="50"/>
        <v>Head &amp; Neck</v>
      </c>
      <c r="D153" s="502" t="s">
        <v>321</v>
      </c>
      <c r="E153" s="503"/>
      <c r="F153" s="516"/>
      <c r="G153" s="514"/>
      <c r="H153" s="514"/>
      <c r="I153" s="515"/>
      <c r="J153" s="516"/>
      <c r="K153" s="514"/>
      <c r="L153" s="514"/>
      <c r="M153" s="515"/>
      <c r="N153" s="516"/>
      <c r="O153" s="514"/>
      <c r="P153" s="514"/>
      <c r="Q153" s="515"/>
      <c r="R153" s="507"/>
      <c r="S153" s="516"/>
      <c r="T153" s="514"/>
      <c r="U153" s="517"/>
    </row>
    <row r="154" spans="1:21" x14ac:dyDescent="0.2">
      <c r="A154" s="11" t="str">
        <f t="shared" si="28"/>
        <v>Nhs Lothian</v>
      </c>
      <c r="B154" s="11" t="str">
        <f t="shared" si="29"/>
        <v>Head &amp; Neck14</v>
      </c>
      <c r="C154" s="139" t="str">
        <f t="shared" si="50"/>
        <v>Head &amp; Neck</v>
      </c>
      <c r="D154" s="154">
        <v>14</v>
      </c>
      <c r="E154" s="440" t="s">
        <v>291</v>
      </c>
      <c r="F154" s="611">
        <v>0</v>
      </c>
      <c r="G154" s="611">
        <v>0</v>
      </c>
      <c r="H154" s="611">
        <v>0</v>
      </c>
      <c r="I154" s="611">
        <v>0</v>
      </c>
      <c r="J154" s="48"/>
      <c r="K154" s="46"/>
      <c r="L154" s="46"/>
      <c r="M154" s="47"/>
      <c r="N154" s="48"/>
      <c r="O154" s="46"/>
      <c r="P154" s="46"/>
      <c r="Q154" s="47"/>
      <c r="R154" s="39"/>
      <c r="S154" s="166">
        <f>I154</f>
        <v>0</v>
      </c>
      <c r="T154" s="167">
        <f>M154</f>
        <v>0</v>
      </c>
      <c r="U154" s="168">
        <f>Q154</f>
        <v>0</v>
      </c>
    </row>
    <row r="155" spans="1:21" ht="13.5" thickBot="1" x14ac:dyDescent="0.25">
      <c r="A155" s="11" t="str">
        <f t="shared" ref="A155:A227" si="54">$E$5</f>
        <v>Nhs Lothian</v>
      </c>
      <c r="B155" s="11" t="str">
        <f t="shared" ref="B155:B227" si="55">CONCATENATE(C155,D155)</f>
        <v>Head &amp; Neck15</v>
      </c>
      <c r="C155" s="139" t="str">
        <f t="shared" si="50"/>
        <v>Head &amp; Neck</v>
      </c>
      <c r="D155" s="154">
        <v>15</v>
      </c>
      <c r="E155" s="440" t="s">
        <v>292</v>
      </c>
      <c r="F155" s="611">
        <v>1</v>
      </c>
      <c r="G155" s="611">
        <v>0</v>
      </c>
      <c r="H155" s="611">
        <v>0</v>
      </c>
      <c r="I155" s="611">
        <v>0</v>
      </c>
      <c r="J155" s="48"/>
      <c r="K155" s="46"/>
      <c r="L155" s="46"/>
      <c r="M155" s="47"/>
      <c r="N155" s="48"/>
      <c r="O155" s="46"/>
      <c r="P155" s="46"/>
      <c r="Q155" s="47"/>
      <c r="R155" s="39"/>
      <c r="S155" s="177">
        <f>I155</f>
        <v>0</v>
      </c>
      <c r="T155" s="178">
        <f>M155</f>
        <v>0</v>
      </c>
      <c r="U155" s="180">
        <f>Q155</f>
        <v>0</v>
      </c>
    </row>
    <row r="156" spans="1:21" x14ac:dyDescent="0.2">
      <c r="A156" s="11" t="str">
        <f t="shared" si="54"/>
        <v>Nhs Lothian</v>
      </c>
      <c r="B156" s="11" t="str">
        <f t="shared" si="55"/>
        <v xml:space="preserve">Head &amp; Neck </v>
      </c>
      <c r="C156" s="139" t="str">
        <f t="shared" si="50"/>
        <v>Head &amp; Neck</v>
      </c>
      <c r="D156" s="84" t="s">
        <v>100</v>
      </c>
      <c r="E156" s="21" t="s">
        <v>281</v>
      </c>
      <c r="F156" s="23"/>
      <c r="G156" s="24"/>
      <c r="H156" s="24"/>
      <c r="I156" s="25"/>
      <c r="J156" s="23"/>
      <c r="K156" s="24"/>
      <c r="L156" s="24"/>
      <c r="M156" s="25"/>
      <c r="N156" s="23"/>
      <c r="O156" s="24"/>
      <c r="P156" s="24"/>
      <c r="Q156" s="25"/>
      <c r="R156" s="20"/>
      <c r="S156" s="71"/>
      <c r="T156" s="72"/>
      <c r="U156" s="100"/>
    </row>
    <row r="157" spans="1:21" x14ac:dyDescent="0.2">
      <c r="A157" s="11" t="str">
        <f t="shared" si="54"/>
        <v>Nhs Lothian</v>
      </c>
      <c r="B157" s="11" t="str">
        <f t="shared" si="55"/>
        <v>Head &amp; Neck16</v>
      </c>
      <c r="C157" s="139" t="str">
        <f t="shared" si="50"/>
        <v>Head &amp; Neck</v>
      </c>
      <c r="D157" s="430">
        <v>16</v>
      </c>
      <c r="E157" s="155" t="s">
        <v>322</v>
      </c>
      <c r="F157" s="586">
        <v>4.1000000000000002E-2</v>
      </c>
      <c r="G157" s="594">
        <v>4.1000000000000002E-2</v>
      </c>
      <c r="H157" s="594">
        <v>4.1000000000000002E-2</v>
      </c>
      <c r="I157" s="595">
        <v>4.1000000000000002E-2</v>
      </c>
      <c r="J157" s="49"/>
      <c r="K157" s="50"/>
      <c r="L157" s="50"/>
      <c r="M157" s="51"/>
      <c r="N157" s="49"/>
      <c r="O157" s="50"/>
      <c r="P157" s="50"/>
      <c r="Q157" s="51"/>
      <c r="R157" s="20"/>
      <c r="S157" s="537">
        <f t="shared" ref="S157" si="56">SUM(F157:I157)</f>
        <v>0.16400000000000001</v>
      </c>
      <c r="T157" s="538">
        <f t="shared" ref="T157" si="57">SUM(J157:M157)</f>
        <v>0</v>
      </c>
      <c r="U157" s="539">
        <f t="shared" ref="U157" si="58">SUM(N157:Q157)</f>
        <v>0</v>
      </c>
    </row>
    <row r="158" spans="1:21" hidden="1" x14ac:dyDescent="0.2">
      <c r="C158" s="139" t="str">
        <f t="shared" si="50"/>
        <v>Head &amp; Neck</v>
      </c>
      <c r="D158" s="579" t="s">
        <v>321</v>
      </c>
      <c r="E158" s="481"/>
      <c r="F158" s="587"/>
      <c r="G158" s="588"/>
      <c r="H158" s="588"/>
      <c r="I158" s="589"/>
      <c r="J158" s="516"/>
      <c r="K158" s="514"/>
      <c r="L158" s="514"/>
      <c r="M158" s="515"/>
      <c r="N158" s="516"/>
      <c r="O158" s="514"/>
      <c r="P158" s="514"/>
      <c r="Q158" s="515"/>
      <c r="R158" s="518"/>
      <c r="S158" s="516"/>
      <c r="T158" s="514"/>
      <c r="U158" s="517"/>
    </row>
    <row r="159" spans="1:21" x14ac:dyDescent="0.2">
      <c r="C159" s="139" t="str">
        <f t="shared" si="50"/>
        <v>Head &amp; Neck</v>
      </c>
      <c r="D159" s="154">
        <v>18</v>
      </c>
      <c r="E159" s="424" t="s">
        <v>323</v>
      </c>
      <c r="F159" s="581">
        <v>0.36</v>
      </c>
      <c r="G159" s="581">
        <v>0.36</v>
      </c>
      <c r="H159" s="581">
        <v>0.36</v>
      </c>
      <c r="I159" s="581">
        <v>0.36</v>
      </c>
      <c r="J159" s="500"/>
      <c r="K159" s="498"/>
      <c r="L159" s="498"/>
      <c r="M159" s="499"/>
      <c r="N159" s="500"/>
      <c r="O159" s="498"/>
      <c r="P159" s="498"/>
      <c r="Q159" s="499"/>
      <c r="R159" s="79"/>
      <c r="S159" s="537">
        <f t="shared" ref="S159" si="59">SUM(F159:I159)</f>
        <v>1.44</v>
      </c>
      <c r="T159" s="538">
        <f t="shared" ref="T159" si="60">SUM(J159:M159)</f>
        <v>0</v>
      </c>
      <c r="U159" s="539">
        <f t="shared" ref="U159" si="61">SUM(N159:Q159)</f>
        <v>0</v>
      </c>
    </row>
    <row r="160" spans="1:21" hidden="1" x14ac:dyDescent="0.2">
      <c r="C160" s="139" t="str">
        <f t="shared" si="50"/>
        <v>Head &amp; Neck</v>
      </c>
      <c r="D160" s="579" t="s">
        <v>321</v>
      </c>
      <c r="E160" s="481"/>
      <c r="F160" s="590"/>
      <c r="G160" s="590"/>
      <c r="H160" s="590"/>
      <c r="I160" s="590"/>
      <c r="J160" s="513"/>
      <c r="K160" s="520"/>
      <c r="L160" s="520"/>
      <c r="M160" s="521"/>
      <c r="N160" s="513"/>
      <c r="O160" s="520"/>
      <c r="P160" s="520"/>
      <c r="Q160" s="521"/>
      <c r="R160" s="518"/>
      <c r="S160" s="534"/>
      <c r="T160" s="535"/>
      <c r="U160" s="536"/>
    </row>
    <row r="161" spans="1:21" x14ac:dyDescent="0.2">
      <c r="A161" s="11" t="str">
        <f t="shared" si="54"/>
        <v>Nhs Lothian</v>
      </c>
      <c r="B161" s="11" t="str">
        <f t="shared" si="55"/>
        <v>Head &amp; Neck19</v>
      </c>
      <c r="C161" s="139" t="str">
        <f t="shared" si="50"/>
        <v>Head &amp; Neck</v>
      </c>
      <c r="D161" s="483">
        <v>19</v>
      </c>
      <c r="E161" s="485" t="s">
        <v>324</v>
      </c>
      <c r="F161" s="591">
        <v>0.12</v>
      </c>
      <c r="G161" s="591">
        <v>0.12</v>
      </c>
      <c r="H161" s="591">
        <v>0.12</v>
      </c>
      <c r="I161" s="591">
        <v>0.12</v>
      </c>
      <c r="J161" s="529"/>
      <c r="K161" s="527"/>
      <c r="L161" s="527"/>
      <c r="M161" s="528"/>
      <c r="N161" s="529"/>
      <c r="O161" s="527"/>
      <c r="P161" s="527"/>
      <c r="Q161" s="528"/>
      <c r="R161" s="79"/>
      <c r="S161" s="537">
        <f t="shared" ref="S161:S163" si="62">SUM(F161:I161)</f>
        <v>0.48</v>
      </c>
      <c r="T161" s="538">
        <f t="shared" ref="T161:T163" si="63">SUM(J161:M161)</f>
        <v>0</v>
      </c>
      <c r="U161" s="539">
        <f t="shared" ref="U161:U163" si="64">SUM(N161:Q161)</f>
        <v>0</v>
      </c>
    </row>
    <row r="162" spans="1:21" x14ac:dyDescent="0.2">
      <c r="A162" s="11" t="str">
        <f t="shared" si="54"/>
        <v>Nhs Lothian</v>
      </c>
      <c r="B162" s="11" t="str">
        <f t="shared" si="55"/>
        <v>Head &amp; Neck20</v>
      </c>
      <c r="C162" s="139" t="str">
        <f t="shared" si="50"/>
        <v>Head &amp; Neck</v>
      </c>
      <c r="D162" s="483">
        <v>20</v>
      </c>
      <c r="E162" s="485" t="s">
        <v>326</v>
      </c>
      <c r="F162" s="592">
        <v>0.1</v>
      </c>
      <c r="G162" s="592">
        <v>0.1</v>
      </c>
      <c r="H162" s="592">
        <v>0.1</v>
      </c>
      <c r="I162" s="592">
        <v>0.1</v>
      </c>
      <c r="J162" s="533"/>
      <c r="K162" s="531"/>
      <c r="L162" s="531"/>
      <c r="M162" s="532"/>
      <c r="N162" s="533"/>
      <c r="O162" s="531"/>
      <c r="P162" s="531"/>
      <c r="Q162" s="532"/>
      <c r="R162" s="543"/>
      <c r="S162" s="166">
        <f t="shared" si="62"/>
        <v>0.4</v>
      </c>
      <c r="T162" s="167">
        <f t="shared" si="63"/>
        <v>0</v>
      </c>
      <c r="U162" s="168">
        <f t="shared" si="64"/>
        <v>0</v>
      </c>
    </row>
    <row r="163" spans="1:21" ht="13.5" thickBot="1" x14ac:dyDescent="0.25">
      <c r="A163" s="11" t="str">
        <f t="shared" si="54"/>
        <v>Nhs Lothian</v>
      </c>
      <c r="B163" s="11" t="str">
        <f t="shared" si="55"/>
        <v>Head &amp; Neck21</v>
      </c>
      <c r="C163" s="139" t="str">
        <f t="shared" si="50"/>
        <v>Head &amp; Neck</v>
      </c>
      <c r="D163" s="483">
        <v>21</v>
      </c>
      <c r="E163" s="485" t="s">
        <v>325</v>
      </c>
      <c r="F163" s="582">
        <v>0.14000000000000001</v>
      </c>
      <c r="G163" s="582">
        <v>0.14000000000000001</v>
      </c>
      <c r="H163" s="582">
        <v>0.14000000000000001</v>
      </c>
      <c r="I163" s="582">
        <v>0.14000000000000001</v>
      </c>
      <c r="J163" s="525"/>
      <c r="K163" s="523"/>
      <c r="L163" s="523"/>
      <c r="M163" s="524"/>
      <c r="N163" s="525"/>
      <c r="O163" s="523"/>
      <c r="P163" s="523"/>
      <c r="Q163" s="524"/>
      <c r="R163" s="544"/>
      <c r="S163" s="177">
        <f t="shared" si="62"/>
        <v>0.56000000000000005</v>
      </c>
      <c r="T163" s="178">
        <f t="shared" si="63"/>
        <v>0</v>
      </c>
      <c r="U163" s="180">
        <f t="shared" si="64"/>
        <v>0</v>
      </c>
    </row>
    <row r="164" spans="1:21" ht="18.75" thickBot="1" x14ac:dyDescent="0.3">
      <c r="A164" s="11" t="str">
        <f t="shared" si="54"/>
        <v>Nhs Lothian</v>
      </c>
      <c r="B164" s="11" t="str">
        <f t="shared" si="55"/>
        <v>LungLung</v>
      </c>
      <c r="C164" s="140" t="str">
        <f>D164</f>
        <v>Lung</v>
      </c>
      <c r="D164" s="429" t="s">
        <v>44</v>
      </c>
      <c r="E164" s="80"/>
      <c r="F164" s="127"/>
      <c r="G164" s="81"/>
      <c r="H164" s="81"/>
      <c r="I164" s="81"/>
      <c r="J164" s="81"/>
      <c r="K164" s="81"/>
      <c r="L164" s="81"/>
      <c r="M164" s="81"/>
      <c r="N164" s="69"/>
      <c r="O164" s="69"/>
      <c r="P164" s="69"/>
      <c r="Q164" s="69"/>
      <c r="R164" s="69"/>
      <c r="S164" s="134"/>
      <c r="T164" s="134"/>
      <c r="U164" s="135"/>
    </row>
    <row r="165" spans="1:21" x14ac:dyDescent="0.2">
      <c r="A165" s="11" t="str">
        <f t="shared" si="54"/>
        <v>Nhs Lothian</v>
      </c>
      <c r="B165" s="11" t="str">
        <f t="shared" si="55"/>
        <v>Lung1</v>
      </c>
      <c r="C165" s="139" t="str">
        <f>C164</f>
        <v>Lung</v>
      </c>
      <c r="D165" s="84">
        <v>1</v>
      </c>
      <c r="E165" s="21" t="s">
        <v>103</v>
      </c>
      <c r="F165" s="615">
        <v>0.94799999999999995</v>
      </c>
      <c r="G165" s="20"/>
      <c r="H165" s="20"/>
      <c r="I165" s="120"/>
      <c r="J165" s="119"/>
      <c r="K165" s="20"/>
      <c r="L165" s="20"/>
      <c r="M165" s="120"/>
      <c r="N165" s="119"/>
      <c r="O165" s="20"/>
      <c r="P165" s="20"/>
      <c r="Q165" s="120"/>
      <c r="R165" s="20"/>
      <c r="S165" s="117"/>
      <c r="T165" s="65"/>
      <c r="U165" s="118"/>
    </row>
    <row r="166" spans="1:21" x14ac:dyDescent="0.2">
      <c r="A166" s="11" t="str">
        <f t="shared" si="54"/>
        <v>Nhs Lothian</v>
      </c>
      <c r="B166" s="11" t="str">
        <f t="shared" si="55"/>
        <v>Lung2</v>
      </c>
      <c r="C166" s="139" t="str">
        <f t="shared" ref="C166:C193" si="65">C165</f>
        <v>Lung</v>
      </c>
      <c r="D166" s="84">
        <v>2</v>
      </c>
      <c r="E166" s="21" t="s">
        <v>104</v>
      </c>
      <c r="F166" s="615">
        <v>0.92300000000000004</v>
      </c>
      <c r="G166" s="20"/>
      <c r="H166" s="20"/>
      <c r="I166" s="120"/>
      <c r="J166" s="119"/>
      <c r="K166" s="20"/>
      <c r="L166" s="20"/>
      <c r="M166" s="120"/>
      <c r="N166" s="119"/>
      <c r="O166" s="20"/>
      <c r="P166" s="20"/>
      <c r="Q166" s="120"/>
      <c r="R166" s="20"/>
      <c r="S166" s="117"/>
      <c r="T166" s="65"/>
      <c r="U166" s="118"/>
    </row>
    <row r="167" spans="1:21" x14ac:dyDescent="0.2">
      <c r="A167" s="11" t="str">
        <f t="shared" si="54"/>
        <v>Nhs Lothian</v>
      </c>
      <c r="B167" s="11" t="str">
        <f t="shared" si="55"/>
        <v>Lung3</v>
      </c>
      <c r="C167" s="139" t="str">
        <f t="shared" si="65"/>
        <v>Lung</v>
      </c>
      <c r="D167" s="84">
        <v>3</v>
      </c>
      <c r="E167" s="21" t="s">
        <v>289</v>
      </c>
      <c r="F167" s="609">
        <v>134</v>
      </c>
      <c r="G167" s="20"/>
      <c r="H167" s="20"/>
      <c r="I167" s="120"/>
      <c r="J167" s="119"/>
      <c r="K167" s="20"/>
      <c r="L167" s="20"/>
      <c r="M167" s="120"/>
      <c r="N167" s="119"/>
      <c r="O167" s="20"/>
      <c r="P167" s="20"/>
      <c r="Q167" s="120"/>
      <c r="R167" s="20"/>
      <c r="S167" s="117"/>
      <c r="T167" s="65"/>
      <c r="U167" s="118"/>
    </row>
    <row r="168" spans="1:21" x14ac:dyDescent="0.2">
      <c r="A168" s="11" t="str">
        <f t="shared" si="54"/>
        <v>Nhs Lothian</v>
      </c>
      <c r="B168" s="11" t="str">
        <f t="shared" si="55"/>
        <v xml:space="preserve">Lung </v>
      </c>
      <c r="C168" s="139" t="str">
        <f t="shared" si="65"/>
        <v>Lung</v>
      </c>
      <c r="D168" s="85" t="s">
        <v>100</v>
      </c>
      <c r="E168" s="20"/>
      <c r="F168" s="119"/>
      <c r="G168" s="20"/>
      <c r="H168" s="20"/>
      <c r="I168" s="120"/>
      <c r="J168" s="119"/>
      <c r="K168" s="20"/>
      <c r="L168" s="20"/>
      <c r="M168" s="120"/>
      <c r="N168" s="119"/>
      <c r="O168" s="20"/>
      <c r="P168" s="20"/>
      <c r="Q168" s="120"/>
      <c r="R168" s="20"/>
      <c r="S168" s="117"/>
      <c r="T168" s="65"/>
      <c r="U168" s="118"/>
    </row>
    <row r="169" spans="1:21" x14ac:dyDescent="0.2">
      <c r="A169" s="11" t="str">
        <f t="shared" si="54"/>
        <v>Nhs Lothian</v>
      </c>
      <c r="B169" s="11" t="str">
        <f t="shared" si="55"/>
        <v xml:space="preserve">Lung </v>
      </c>
      <c r="C169" s="139" t="str">
        <f t="shared" si="65"/>
        <v>Lung</v>
      </c>
      <c r="D169" s="84" t="s">
        <v>100</v>
      </c>
      <c r="E169" s="21" t="s">
        <v>36</v>
      </c>
      <c r="F169" s="23"/>
      <c r="G169" s="24"/>
      <c r="H169" s="24"/>
      <c r="I169" s="25"/>
      <c r="J169" s="23"/>
      <c r="K169" s="24"/>
      <c r="L169" s="24"/>
      <c r="M169" s="25"/>
      <c r="N169" s="23"/>
      <c r="O169" s="24"/>
      <c r="P169" s="24"/>
      <c r="Q169" s="25"/>
      <c r="R169" s="20"/>
      <c r="S169" s="71"/>
      <c r="T169" s="72"/>
      <c r="U169" s="100"/>
    </row>
    <row r="170" spans="1:21" x14ac:dyDescent="0.2">
      <c r="A170" s="11" t="str">
        <f t="shared" si="54"/>
        <v>Nhs Lothian</v>
      </c>
      <c r="B170" s="11" t="str">
        <f t="shared" si="55"/>
        <v>Lung4</v>
      </c>
      <c r="C170" s="139" t="str">
        <f t="shared" si="65"/>
        <v>Lung</v>
      </c>
      <c r="D170" s="154">
        <v>4</v>
      </c>
      <c r="E170" s="155" t="s">
        <v>290</v>
      </c>
      <c r="F170" s="27">
        <v>339</v>
      </c>
      <c r="G170" s="28">
        <v>339</v>
      </c>
      <c r="H170" s="28">
        <v>339</v>
      </c>
      <c r="I170" s="29">
        <v>339</v>
      </c>
      <c r="J170" s="27"/>
      <c r="K170" s="28"/>
      <c r="L170" s="28"/>
      <c r="M170" s="29"/>
      <c r="N170" s="27"/>
      <c r="O170" s="28"/>
      <c r="P170" s="28"/>
      <c r="Q170" s="29"/>
      <c r="R170" s="20"/>
      <c r="S170" s="181">
        <f>SUM(F170:I170)</f>
        <v>1356</v>
      </c>
      <c r="T170" s="182">
        <f>SUM(J170:M170)</f>
        <v>0</v>
      </c>
      <c r="U170" s="183">
        <f>SUM(N170:Q170)</f>
        <v>0</v>
      </c>
    </row>
    <row r="171" spans="1:21" hidden="1" x14ac:dyDescent="0.2">
      <c r="A171" s="11" t="str">
        <f t="shared" si="54"/>
        <v>Nhs Lothian</v>
      </c>
      <c r="B171" s="11" t="str">
        <f t="shared" si="55"/>
        <v>LungNA</v>
      </c>
      <c r="C171" s="139" t="str">
        <f t="shared" si="65"/>
        <v>Lung</v>
      </c>
      <c r="D171" s="557" t="s">
        <v>321</v>
      </c>
      <c r="E171" s="551"/>
      <c r="F171" s="552"/>
      <c r="G171" s="553"/>
      <c r="H171" s="553"/>
      <c r="I171" s="554"/>
      <c r="J171" s="552"/>
      <c r="K171" s="553"/>
      <c r="L171" s="553"/>
      <c r="M171" s="554"/>
      <c r="N171" s="552"/>
      <c r="O171" s="553"/>
      <c r="P171" s="553"/>
      <c r="Q171" s="554"/>
      <c r="R171" s="555"/>
      <c r="S171" s="508"/>
      <c r="T171" s="510"/>
      <c r="U171" s="512"/>
    </row>
    <row r="172" spans="1:21" hidden="1" x14ac:dyDescent="0.2">
      <c r="A172" s="11" t="str">
        <f t="shared" si="54"/>
        <v>Nhs Lothian</v>
      </c>
      <c r="B172" s="11" t="str">
        <f t="shared" si="55"/>
        <v>LungNA</v>
      </c>
      <c r="C172" s="139" t="str">
        <f t="shared" si="65"/>
        <v>Lung</v>
      </c>
      <c r="D172" s="545" t="s">
        <v>321</v>
      </c>
      <c r="E172" s="546"/>
      <c r="F172" s="547"/>
      <c r="G172" s="548"/>
      <c r="H172" s="548"/>
      <c r="I172" s="549"/>
      <c r="J172" s="547"/>
      <c r="K172" s="548"/>
      <c r="L172" s="548"/>
      <c r="M172" s="549"/>
      <c r="N172" s="547"/>
      <c r="O172" s="548"/>
      <c r="P172" s="548"/>
      <c r="Q172" s="549"/>
      <c r="R172" s="518"/>
      <c r="S172" s="549"/>
      <c r="T172" s="548"/>
      <c r="U172" s="550"/>
    </row>
    <row r="173" spans="1:21" x14ac:dyDescent="0.2">
      <c r="A173" s="11" t="str">
        <f t="shared" si="54"/>
        <v>Nhs Lothian</v>
      </c>
      <c r="B173" s="11" t="str">
        <f t="shared" si="55"/>
        <v xml:space="preserve">Lung </v>
      </c>
      <c r="C173" s="139" t="str">
        <f t="shared" si="65"/>
        <v>Lung</v>
      </c>
      <c r="D173" s="88" t="s">
        <v>100</v>
      </c>
      <c r="E173" s="34"/>
      <c r="F173" s="35"/>
      <c r="G173" s="36"/>
      <c r="H173" s="36"/>
      <c r="I173" s="37"/>
      <c r="J173" s="38"/>
      <c r="K173" s="39"/>
      <c r="L173" s="39"/>
      <c r="M173" s="40"/>
      <c r="N173" s="38"/>
      <c r="O173" s="39"/>
      <c r="P173" s="39"/>
      <c r="Q173" s="40"/>
      <c r="R173" s="41"/>
      <c r="S173" s="77"/>
      <c r="T173" s="56"/>
      <c r="U173" s="104"/>
    </row>
    <row r="174" spans="1:21" hidden="1" x14ac:dyDescent="0.2">
      <c r="A174" s="11" t="str">
        <f t="shared" si="54"/>
        <v>Nhs Lothian</v>
      </c>
      <c r="B174" s="11" t="str">
        <f t="shared" si="55"/>
        <v xml:space="preserve">Lung </v>
      </c>
      <c r="C174" s="139" t="str">
        <f t="shared" si="65"/>
        <v>Lung</v>
      </c>
      <c r="D174" s="84" t="s">
        <v>100</v>
      </c>
      <c r="E174" s="21" t="s">
        <v>32</v>
      </c>
      <c r="F174" s="23"/>
      <c r="G174" s="24"/>
      <c r="H174" s="24"/>
      <c r="I174" s="25"/>
      <c r="J174" s="23"/>
      <c r="K174" s="24"/>
      <c r="L174" s="24"/>
      <c r="M174" s="25"/>
      <c r="N174" s="23"/>
      <c r="O174" s="24"/>
      <c r="P174" s="24"/>
      <c r="Q174" s="25"/>
      <c r="R174" s="20"/>
      <c r="S174" s="71"/>
      <c r="T174" s="72"/>
      <c r="U174" s="100"/>
    </row>
    <row r="175" spans="1:21" hidden="1" x14ac:dyDescent="0.2">
      <c r="A175" s="11" t="str">
        <f t="shared" si="54"/>
        <v>Nhs Lothian</v>
      </c>
      <c r="B175" s="11" t="str">
        <f t="shared" si="55"/>
        <v>LungNA</v>
      </c>
      <c r="C175" s="139" t="str">
        <f t="shared" si="65"/>
        <v>Lung</v>
      </c>
      <c r="D175" s="557" t="s">
        <v>321</v>
      </c>
      <c r="E175" s="558"/>
      <c r="F175" s="559"/>
      <c r="G175" s="560"/>
      <c r="H175" s="560"/>
      <c r="I175" s="561"/>
      <c r="J175" s="559"/>
      <c r="K175" s="560"/>
      <c r="L175" s="560"/>
      <c r="M175" s="561"/>
      <c r="N175" s="559"/>
      <c r="O175" s="560"/>
      <c r="P175" s="560"/>
      <c r="Q175" s="561"/>
      <c r="R175" s="556"/>
      <c r="S175" s="504">
        <f>SUM(F175:I175)</f>
        <v>0</v>
      </c>
      <c r="T175" s="505">
        <f>SUM(J175:M175)</f>
        <v>0</v>
      </c>
      <c r="U175" s="509">
        <f>SUM(N175:Q175)</f>
        <v>0</v>
      </c>
    </row>
    <row r="176" spans="1:21" hidden="1" x14ac:dyDescent="0.2">
      <c r="A176" s="11" t="str">
        <f t="shared" si="54"/>
        <v>Nhs Lothian</v>
      </c>
      <c r="B176" s="11" t="str">
        <f t="shared" si="55"/>
        <v>LungNA</v>
      </c>
      <c r="C176" s="139" t="str">
        <f t="shared" si="65"/>
        <v>Lung</v>
      </c>
      <c r="D176" s="557" t="s">
        <v>321</v>
      </c>
      <c r="E176" s="551"/>
      <c r="F176" s="552"/>
      <c r="G176" s="553"/>
      <c r="H176" s="553"/>
      <c r="I176" s="554"/>
      <c r="J176" s="552"/>
      <c r="K176" s="553"/>
      <c r="L176" s="553"/>
      <c r="M176" s="554"/>
      <c r="N176" s="552"/>
      <c r="O176" s="553"/>
      <c r="P176" s="553"/>
      <c r="Q176" s="554"/>
      <c r="R176" s="556"/>
      <c r="S176" s="508">
        <f t="shared" ref="S176" si="66">SUM(F176:I176)</f>
        <v>0</v>
      </c>
      <c r="T176" s="510">
        <f t="shared" ref="T176" si="67">SUM(J176:M176)</f>
        <v>0</v>
      </c>
      <c r="U176" s="512">
        <f t="shared" ref="U176" si="68">SUM(N176:Q176)</f>
        <v>0</v>
      </c>
    </row>
    <row r="177" spans="1:21" hidden="1" x14ac:dyDescent="0.2">
      <c r="A177" s="11" t="str">
        <f t="shared" si="54"/>
        <v>Nhs Lothian</v>
      </c>
      <c r="B177" s="11" t="str">
        <f t="shared" si="55"/>
        <v>LungNA</v>
      </c>
      <c r="C177" s="139" t="str">
        <f t="shared" si="65"/>
        <v>Lung</v>
      </c>
      <c r="D177" s="557" t="s">
        <v>321</v>
      </c>
      <c r="E177" s="546"/>
      <c r="F177" s="547"/>
      <c r="G177" s="548"/>
      <c r="H177" s="548"/>
      <c r="I177" s="549"/>
      <c r="J177" s="547"/>
      <c r="K177" s="548"/>
      <c r="L177" s="548"/>
      <c r="M177" s="549"/>
      <c r="N177" s="547"/>
      <c r="O177" s="548"/>
      <c r="P177" s="548"/>
      <c r="Q177" s="549"/>
      <c r="R177" s="518"/>
      <c r="S177" s="547"/>
      <c r="T177" s="548"/>
      <c r="U177" s="550"/>
    </row>
    <row r="178" spans="1:21" hidden="1" x14ac:dyDescent="0.2">
      <c r="A178" s="11" t="str">
        <f t="shared" si="54"/>
        <v>Nhs Lothian</v>
      </c>
      <c r="B178" s="11" t="str">
        <f t="shared" si="55"/>
        <v xml:space="preserve">Lung </v>
      </c>
      <c r="C178" s="139" t="str">
        <f t="shared" si="65"/>
        <v>Lung</v>
      </c>
      <c r="D178" s="89" t="s">
        <v>100</v>
      </c>
      <c r="E178" s="43"/>
      <c r="F178" s="38"/>
      <c r="G178" s="39"/>
      <c r="H178" s="39"/>
      <c r="I178" s="40"/>
      <c r="J178" s="38"/>
      <c r="K178" s="39"/>
      <c r="L178" s="39"/>
      <c r="M178" s="40"/>
      <c r="N178" s="38"/>
      <c r="O178" s="39"/>
      <c r="P178" s="39"/>
      <c r="Q178" s="40"/>
      <c r="R178" s="39"/>
      <c r="S178" s="77"/>
      <c r="T178" s="56"/>
      <c r="U178" s="104"/>
    </row>
    <row r="179" spans="1:21" x14ac:dyDescent="0.2">
      <c r="A179" s="11" t="str">
        <f t="shared" si="54"/>
        <v>Nhs Lothian</v>
      </c>
      <c r="B179" s="11" t="str">
        <f t="shared" si="55"/>
        <v xml:space="preserve">Lung </v>
      </c>
      <c r="C179" s="139" t="str">
        <f t="shared" si="65"/>
        <v>Lung</v>
      </c>
      <c r="D179" s="84" t="s">
        <v>100</v>
      </c>
      <c r="E179" s="21" t="s">
        <v>27</v>
      </c>
      <c r="F179" s="23"/>
      <c r="G179" s="24"/>
      <c r="H179" s="24"/>
      <c r="I179" s="25"/>
      <c r="J179" s="23"/>
      <c r="K179" s="24"/>
      <c r="L179" s="24"/>
      <c r="M179" s="25"/>
      <c r="N179" s="23"/>
      <c r="O179" s="24"/>
      <c r="P179" s="24"/>
      <c r="Q179" s="25"/>
      <c r="R179" s="39"/>
      <c r="S179" s="71"/>
      <c r="T179" s="72"/>
      <c r="U179" s="100"/>
    </row>
    <row r="180" spans="1:21" hidden="1" x14ac:dyDescent="0.2">
      <c r="A180" s="11" t="str">
        <f t="shared" si="54"/>
        <v>Nhs Lothian</v>
      </c>
      <c r="B180" s="11" t="str">
        <f t="shared" si="55"/>
        <v>LungNA</v>
      </c>
      <c r="C180" s="139" t="str">
        <f t="shared" si="65"/>
        <v>Lung</v>
      </c>
      <c r="D180" s="502" t="s">
        <v>321</v>
      </c>
      <c r="E180" s="503"/>
      <c r="F180" s="504"/>
      <c r="G180" s="505"/>
      <c r="H180" s="505"/>
      <c r="I180" s="506"/>
      <c r="J180" s="504"/>
      <c r="K180" s="505"/>
      <c r="L180" s="505"/>
      <c r="M180" s="506"/>
      <c r="N180" s="504"/>
      <c r="O180" s="505"/>
      <c r="P180" s="505"/>
      <c r="Q180" s="506"/>
      <c r="R180" s="507"/>
      <c r="S180" s="508"/>
      <c r="T180" s="505"/>
      <c r="U180" s="509"/>
    </row>
    <row r="181" spans="1:21" hidden="1" x14ac:dyDescent="0.2">
      <c r="A181" s="11" t="str">
        <f t="shared" si="54"/>
        <v>Nhs Lothian</v>
      </c>
      <c r="B181" s="11" t="str">
        <f t="shared" si="55"/>
        <v>LungNA</v>
      </c>
      <c r="C181" s="139" t="str">
        <f t="shared" si="65"/>
        <v>Lung</v>
      </c>
      <c r="D181" s="502" t="s">
        <v>321</v>
      </c>
      <c r="E181" s="503"/>
      <c r="F181" s="508"/>
      <c r="G181" s="510"/>
      <c r="H181" s="510"/>
      <c r="I181" s="511"/>
      <c r="J181" s="508"/>
      <c r="K181" s="510"/>
      <c r="L181" s="510"/>
      <c r="M181" s="511"/>
      <c r="N181" s="508"/>
      <c r="O181" s="510"/>
      <c r="P181" s="510"/>
      <c r="Q181" s="511"/>
      <c r="R181" s="507"/>
      <c r="S181" s="508"/>
      <c r="T181" s="510"/>
      <c r="U181" s="512"/>
    </row>
    <row r="182" spans="1:21" hidden="1" x14ac:dyDescent="0.2">
      <c r="A182" s="11" t="str">
        <f t="shared" si="54"/>
        <v>Nhs Lothian</v>
      </c>
      <c r="B182" s="11" t="str">
        <f t="shared" si="55"/>
        <v>LungNA</v>
      </c>
      <c r="C182" s="139" t="str">
        <f t="shared" si="65"/>
        <v>Lung</v>
      </c>
      <c r="D182" s="502" t="s">
        <v>321</v>
      </c>
      <c r="E182" s="503"/>
      <c r="F182" s="513"/>
      <c r="G182" s="514"/>
      <c r="H182" s="514"/>
      <c r="I182" s="515"/>
      <c r="J182" s="516"/>
      <c r="K182" s="514"/>
      <c r="L182" s="514"/>
      <c r="M182" s="515"/>
      <c r="N182" s="516"/>
      <c r="O182" s="514"/>
      <c r="P182" s="514"/>
      <c r="Q182" s="515"/>
      <c r="R182" s="507"/>
      <c r="S182" s="516"/>
      <c r="T182" s="514"/>
      <c r="U182" s="517"/>
    </row>
    <row r="183" spans="1:21" hidden="1" x14ac:dyDescent="0.2">
      <c r="A183" s="11" t="str">
        <f t="shared" si="54"/>
        <v>Nhs Lothian</v>
      </c>
      <c r="B183" s="11" t="str">
        <f t="shared" si="55"/>
        <v>LungNA</v>
      </c>
      <c r="C183" s="139" t="str">
        <f t="shared" si="65"/>
        <v>Lung</v>
      </c>
      <c r="D183" s="502" t="s">
        <v>321</v>
      </c>
      <c r="E183" s="503"/>
      <c r="F183" s="516"/>
      <c r="G183" s="514"/>
      <c r="H183" s="514"/>
      <c r="I183" s="515"/>
      <c r="J183" s="516"/>
      <c r="K183" s="514"/>
      <c r="L183" s="514"/>
      <c r="M183" s="515"/>
      <c r="N183" s="516"/>
      <c r="O183" s="514"/>
      <c r="P183" s="514"/>
      <c r="Q183" s="515"/>
      <c r="R183" s="507"/>
      <c r="S183" s="516"/>
      <c r="T183" s="514"/>
      <c r="U183" s="517"/>
    </row>
    <row r="184" spans="1:21" x14ac:dyDescent="0.2">
      <c r="A184" s="11" t="str">
        <f t="shared" si="54"/>
        <v>Nhs Lothian</v>
      </c>
      <c r="B184" s="11" t="str">
        <f t="shared" si="55"/>
        <v>Lung14</v>
      </c>
      <c r="C184" s="139" t="str">
        <f t="shared" si="65"/>
        <v>Lung</v>
      </c>
      <c r="D184" s="154">
        <v>14</v>
      </c>
      <c r="E184" s="440" t="s">
        <v>291</v>
      </c>
      <c r="F184" s="611">
        <v>0</v>
      </c>
      <c r="G184" s="612">
        <v>2</v>
      </c>
      <c r="H184" s="612">
        <v>0</v>
      </c>
      <c r="I184" s="613">
        <v>0</v>
      </c>
      <c r="J184" s="48"/>
      <c r="K184" s="46"/>
      <c r="L184" s="46"/>
      <c r="M184" s="47"/>
      <c r="N184" s="48"/>
      <c r="O184" s="46"/>
      <c r="P184" s="46"/>
      <c r="Q184" s="47"/>
      <c r="R184" s="39"/>
      <c r="S184" s="166">
        <f>I184</f>
        <v>0</v>
      </c>
      <c r="T184" s="167">
        <f>M184</f>
        <v>0</v>
      </c>
      <c r="U184" s="168">
        <f>Q184</f>
        <v>0</v>
      </c>
    </row>
    <row r="185" spans="1:21" ht="13.5" thickBot="1" x14ac:dyDescent="0.25">
      <c r="A185" s="11" t="str">
        <f t="shared" si="54"/>
        <v>Nhs Lothian</v>
      </c>
      <c r="B185" s="11" t="str">
        <f t="shared" si="55"/>
        <v>Lung15</v>
      </c>
      <c r="C185" s="139" t="str">
        <f t="shared" si="65"/>
        <v>Lung</v>
      </c>
      <c r="D185" s="154">
        <v>15</v>
      </c>
      <c r="E185" s="440" t="s">
        <v>292</v>
      </c>
      <c r="F185" s="611">
        <v>2</v>
      </c>
      <c r="G185" s="612">
        <v>2</v>
      </c>
      <c r="H185" s="612">
        <v>0</v>
      </c>
      <c r="I185" s="613">
        <v>0</v>
      </c>
      <c r="J185" s="48"/>
      <c r="K185" s="46"/>
      <c r="L185" s="46"/>
      <c r="M185" s="47"/>
      <c r="N185" s="48"/>
      <c r="O185" s="46"/>
      <c r="P185" s="46"/>
      <c r="Q185" s="47"/>
      <c r="R185" s="39"/>
      <c r="S185" s="177">
        <f>I185</f>
        <v>0</v>
      </c>
      <c r="T185" s="178">
        <f>M185</f>
        <v>0</v>
      </c>
      <c r="U185" s="180">
        <f>Q185</f>
        <v>0</v>
      </c>
    </row>
    <row r="186" spans="1:21" x14ac:dyDescent="0.2">
      <c r="A186" s="11" t="str">
        <f t="shared" si="54"/>
        <v>Nhs Lothian</v>
      </c>
      <c r="B186" s="11" t="str">
        <f t="shared" si="55"/>
        <v xml:space="preserve">Lung </v>
      </c>
      <c r="C186" s="139" t="str">
        <f t="shared" si="65"/>
        <v>Lung</v>
      </c>
      <c r="D186" s="84" t="s">
        <v>100</v>
      </c>
      <c r="E186" s="21" t="s">
        <v>281</v>
      </c>
      <c r="F186" s="23"/>
      <c r="G186" s="24"/>
      <c r="H186" s="24"/>
      <c r="I186" s="25"/>
      <c r="J186" s="23"/>
      <c r="K186" s="24"/>
      <c r="L186" s="24"/>
      <c r="M186" s="25"/>
      <c r="N186" s="23"/>
      <c r="O186" s="24"/>
      <c r="P186" s="24"/>
      <c r="Q186" s="25"/>
      <c r="R186" s="20"/>
      <c r="S186" s="71"/>
      <c r="T186" s="72"/>
      <c r="U186" s="100"/>
    </row>
    <row r="187" spans="1:21" x14ac:dyDescent="0.2">
      <c r="A187" s="11" t="str">
        <f t="shared" si="54"/>
        <v>Nhs Lothian</v>
      </c>
      <c r="B187" s="11" t="str">
        <f t="shared" si="55"/>
        <v>Lung16</v>
      </c>
      <c r="C187" s="139" t="str">
        <f t="shared" si="65"/>
        <v>Lung</v>
      </c>
      <c r="D187" s="430">
        <v>16</v>
      </c>
      <c r="E187" s="155" t="s">
        <v>322</v>
      </c>
      <c r="F187" s="586">
        <v>0.215</v>
      </c>
      <c r="G187" s="586">
        <v>0.215</v>
      </c>
      <c r="H187" s="586">
        <v>0.215</v>
      </c>
      <c r="I187" s="586">
        <v>0.215</v>
      </c>
      <c r="J187" s="49"/>
      <c r="K187" s="50"/>
      <c r="L187" s="50"/>
      <c r="M187" s="51"/>
      <c r="N187" s="49"/>
      <c r="O187" s="50"/>
      <c r="P187" s="50"/>
      <c r="Q187" s="51"/>
      <c r="R187" s="20"/>
      <c r="S187" s="55"/>
      <c r="T187" s="54"/>
      <c r="U187" s="105"/>
    </row>
    <row r="188" spans="1:21" hidden="1" x14ac:dyDescent="0.2">
      <c r="C188" s="139" t="str">
        <f t="shared" si="65"/>
        <v>Lung</v>
      </c>
      <c r="D188" s="579" t="s">
        <v>321</v>
      </c>
      <c r="E188" s="481"/>
      <c r="F188" s="587"/>
      <c r="G188" s="587"/>
      <c r="H188" s="587"/>
      <c r="I188" s="587"/>
      <c r="J188" s="516"/>
      <c r="K188" s="514"/>
      <c r="L188" s="514"/>
      <c r="M188" s="515"/>
      <c r="N188" s="516"/>
      <c r="O188" s="514"/>
      <c r="P188" s="514"/>
      <c r="Q188" s="515"/>
      <c r="R188" s="518"/>
      <c r="S188" s="516"/>
      <c r="T188" s="514"/>
      <c r="U188" s="517"/>
    </row>
    <row r="189" spans="1:21" x14ac:dyDescent="0.2">
      <c r="C189" s="139" t="str">
        <f t="shared" si="65"/>
        <v>Lung</v>
      </c>
      <c r="D189" s="154">
        <v>18</v>
      </c>
      <c r="E189" s="424" t="s">
        <v>323</v>
      </c>
      <c r="F189" s="600">
        <v>0.19</v>
      </c>
      <c r="G189" s="600">
        <v>0.19</v>
      </c>
      <c r="H189" s="600">
        <v>0.19</v>
      </c>
      <c r="I189" s="600">
        <v>0.19</v>
      </c>
      <c r="J189" s="500"/>
      <c r="K189" s="498"/>
      <c r="L189" s="498"/>
      <c r="M189" s="499"/>
      <c r="N189" s="500"/>
      <c r="O189" s="498"/>
      <c r="P189" s="498"/>
      <c r="Q189" s="499"/>
      <c r="R189" s="79"/>
      <c r="S189" s="173"/>
      <c r="T189" s="482"/>
      <c r="U189" s="501"/>
    </row>
    <row r="190" spans="1:21" hidden="1" x14ac:dyDescent="0.2">
      <c r="C190" s="139" t="str">
        <f t="shared" si="65"/>
        <v>Lung</v>
      </c>
      <c r="D190" s="579" t="s">
        <v>321</v>
      </c>
      <c r="E190" s="481"/>
      <c r="F190" s="601"/>
      <c r="G190" s="601"/>
      <c r="H190" s="601"/>
      <c r="I190" s="601"/>
      <c r="J190" s="513"/>
      <c r="K190" s="520"/>
      <c r="L190" s="520"/>
      <c r="M190" s="521"/>
      <c r="N190" s="513"/>
      <c r="O190" s="520"/>
      <c r="P190" s="520"/>
      <c r="Q190" s="521"/>
      <c r="R190" s="518"/>
      <c r="S190" s="534"/>
      <c r="T190" s="535"/>
      <c r="U190" s="536"/>
    </row>
    <row r="191" spans="1:21" x14ac:dyDescent="0.2">
      <c r="A191" s="11" t="str">
        <f t="shared" si="54"/>
        <v>Nhs Lothian</v>
      </c>
      <c r="B191" s="11" t="str">
        <f t="shared" si="55"/>
        <v>Lung19</v>
      </c>
      <c r="C191" s="139" t="str">
        <f t="shared" si="65"/>
        <v>Lung</v>
      </c>
      <c r="D191" s="483">
        <v>19</v>
      </c>
      <c r="E191" s="485" t="s">
        <v>324</v>
      </c>
      <c r="F191" s="602">
        <v>0.24099999999999999</v>
      </c>
      <c r="G191" s="602">
        <v>0.24099999999999999</v>
      </c>
      <c r="H191" s="602">
        <v>0.24099999999999999</v>
      </c>
      <c r="I191" s="602">
        <v>0.24099999999999999</v>
      </c>
      <c r="J191" s="529"/>
      <c r="K191" s="527"/>
      <c r="L191" s="527"/>
      <c r="M191" s="528"/>
      <c r="N191" s="529"/>
      <c r="O191" s="527"/>
      <c r="P191" s="527"/>
      <c r="Q191" s="528"/>
      <c r="R191" s="79"/>
      <c r="S191" s="537">
        <f t="shared" ref="S191:S193" si="69">SUM(F191:I191)</f>
        <v>0.96399999999999997</v>
      </c>
      <c r="T191" s="538">
        <f t="shared" ref="T191:T193" si="70">SUM(J191:M191)</f>
        <v>0</v>
      </c>
      <c r="U191" s="539">
        <f t="shared" ref="U191:U193" si="71">SUM(N191:Q191)</f>
        <v>0</v>
      </c>
    </row>
    <row r="192" spans="1:21" x14ac:dyDescent="0.2">
      <c r="A192" s="11" t="str">
        <f t="shared" si="54"/>
        <v>Nhs Lothian</v>
      </c>
      <c r="B192" s="11" t="str">
        <f t="shared" si="55"/>
        <v>Lung20</v>
      </c>
      <c r="C192" s="139" t="str">
        <f t="shared" si="65"/>
        <v>Lung</v>
      </c>
      <c r="D192" s="483">
        <v>20</v>
      </c>
      <c r="E192" s="485" t="s">
        <v>326</v>
      </c>
      <c r="F192" s="592">
        <v>0.26900000000000002</v>
      </c>
      <c r="G192" s="592">
        <v>0.26900000000000002</v>
      </c>
      <c r="H192" s="592">
        <v>0.26900000000000002</v>
      </c>
      <c r="I192" s="592">
        <v>0.26900000000000002</v>
      </c>
      <c r="J192" s="533"/>
      <c r="K192" s="531"/>
      <c r="L192" s="531"/>
      <c r="M192" s="532"/>
      <c r="N192" s="533"/>
      <c r="O192" s="531"/>
      <c r="P192" s="531"/>
      <c r="Q192" s="532"/>
      <c r="R192" s="543"/>
      <c r="S192" s="166">
        <f t="shared" si="69"/>
        <v>1.0760000000000001</v>
      </c>
      <c r="T192" s="167">
        <f t="shared" si="70"/>
        <v>0</v>
      </c>
      <c r="U192" s="168">
        <f t="shared" si="71"/>
        <v>0</v>
      </c>
    </row>
    <row r="193" spans="1:21" ht="13.5" thickBot="1" x14ac:dyDescent="0.25">
      <c r="A193" s="11" t="str">
        <f t="shared" si="54"/>
        <v>Nhs Lothian</v>
      </c>
      <c r="B193" s="11" t="str">
        <f t="shared" si="55"/>
        <v>Lung21</v>
      </c>
      <c r="C193" s="139" t="str">
        <f t="shared" si="65"/>
        <v>Lung</v>
      </c>
      <c r="D193" s="483">
        <v>21</v>
      </c>
      <c r="E193" s="485" t="s">
        <v>325</v>
      </c>
      <c r="F193" s="603">
        <v>0.28699999999999998</v>
      </c>
      <c r="G193" s="603">
        <v>0.28699999999999998</v>
      </c>
      <c r="H193" s="603">
        <v>0.28699999999999998</v>
      </c>
      <c r="I193" s="603">
        <v>0.28699999999999998</v>
      </c>
      <c r="J193" s="525"/>
      <c r="K193" s="523"/>
      <c r="L193" s="523"/>
      <c r="M193" s="524"/>
      <c r="N193" s="525"/>
      <c r="O193" s="523"/>
      <c r="P193" s="523"/>
      <c r="Q193" s="524"/>
      <c r="R193" s="544"/>
      <c r="S193" s="177">
        <f t="shared" si="69"/>
        <v>1.1479999999999999</v>
      </c>
      <c r="T193" s="178">
        <f t="shared" si="70"/>
        <v>0</v>
      </c>
      <c r="U193" s="180">
        <f t="shared" si="71"/>
        <v>0</v>
      </c>
    </row>
    <row r="194" spans="1:21" ht="18.75" thickBot="1" x14ac:dyDescent="0.3">
      <c r="A194" s="11" t="str">
        <f t="shared" si="54"/>
        <v>Nhs Lothian</v>
      </c>
      <c r="B194" s="11" t="str">
        <f t="shared" si="55"/>
        <v>LymphomaLymphoma</v>
      </c>
      <c r="C194" s="140" t="str">
        <f>D194</f>
        <v>Lymphoma</v>
      </c>
      <c r="D194" s="429" t="s">
        <v>45</v>
      </c>
      <c r="E194" s="80"/>
      <c r="F194" s="127"/>
      <c r="G194" s="81"/>
      <c r="H194" s="81"/>
      <c r="I194" s="81"/>
      <c r="J194" s="81"/>
      <c r="K194" s="81"/>
      <c r="L194" s="81"/>
      <c r="M194" s="81"/>
      <c r="N194" s="69"/>
      <c r="O194" s="69"/>
      <c r="P194" s="69"/>
      <c r="Q194" s="69"/>
      <c r="R194" s="69"/>
      <c r="S194" s="134"/>
      <c r="T194" s="134"/>
      <c r="U194" s="135"/>
    </row>
    <row r="195" spans="1:21" x14ac:dyDescent="0.2">
      <c r="A195" s="11" t="str">
        <f t="shared" si="54"/>
        <v>Nhs Lothian</v>
      </c>
      <c r="B195" s="11" t="str">
        <f t="shared" si="55"/>
        <v>Lymphoma1</v>
      </c>
      <c r="C195" s="139" t="str">
        <f>C194</f>
        <v>Lymphoma</v>
      </c>
      <c r="D195" s="84">
        <v>1</v>
      </c>
      <c r="E195" s="21" t="s">
        <v>103</v>
      </c>
      <c r="F195" s="616">
        <v>1</v>
      </c>
      <c r="G195" s="20"/>
      <c r="H195" s="20"/>
      <c r="I195" s="120"/>
      <c r="J195" s="119"/>
      <c r="K195" s="20"/>
      <c r="L195" s="20"/>
      <c r="M195" s="120"/>
      <c r="N195" s="119"/>
      <c r="O195" s="20"/>
      <c r="P195" s="20"/>
      <c r="Q195" s="120"/>
      <c r="R195" s="20"/>
      <c r="S195" s="117"/>
      <c r="T195" s="65"/>
      <c r="U195" s="118"/>
    </row>
    <row r="196" spans="1:21" x14ac:dyDescent="0.2">
      <c r="A196" s="11" t="str">
        <f t="shared" si="54"/>
        <v>Nhs Lothian</v>
      </c>
      <c r="B196" s="11" t="str">
        <f t="shared" si="55"/>
        <v>Lymphoma2</v>
      </c>
      <c r="C196" s="139" t="str">
        <f t="shared" ref="C196:C223" si="72">C195</f>
        <v>Lymphoma</v>
      </c>
      <c r="D196" s="84">
        <v>2</v>
      </c>
      <c r="E196" s="21" t="s">
        <v>104</v>
      </c>
      <c r="F196" s="616">
        <v>1</v>
      </c>
      <c r="G196" s="20"/>
      <c r="H196" s="20"/>
      <c r="I196" s="120"/>
      <c r="J196" s="119"/>
      <c r="K196" s="20"/>
      <c r="L196" s="20"/>
      <c r="M196" s="120"/>
      <c r="N196" s="119"/>
      <c r="O196" s="20"/>
      <c r="P196" s="20"/>
      <c r="Q196" s="120"/>
      <c r="R196" s="20"/>
      <c r="S196" s="117"/>
      <c r="T196" s="65"/>
      <c r="U196" s="118"/>
    </row>
    <row r="197" spans="1:21" x14ac:dyDescent="0.2">
      <c r="A197" s="11" t="str">
        <f t="shared" si="54"/>
        <v>Nhs Lothian</v>
      </c>
      <c r="B197" s="11" t="str">
        <f t="shared" si="55"/>
        <v>Lymphoma3</v>
      </c>
      <c r="C197" s="139" t="str">
        <f t="shared" si="72"/>
        <v>Lymphoma</v>
      </c>
      <c r="D197" s="84">
        <v>3</v>
      </c>
      <c r="E197" s="21" t="s">
        <v>289</v>
      </c>
      <c r="F197" s="610">
        <v>19</v>
      </c>
      <c r="G197" s="20"/>
      <c r="H197" s="20"/>
      <c r="I197" s="120"/>
      <c r="J197" s="119"/>
      <c r="K197" s="20"/>
      <c r="L197" s="20"/>
      <c r="M197" s="120"/>
      <c r="N197" s="119"/>
      <c r="O197" s="20"/>
      <c r="P197" s="20"/>
      <c r="Q197" s="120"/>
      <c r="R197" s="20"/>
      <c r="S197" s="117"/>
      <c r="T197" s="65"/>
      <c r="U197" s="118"/>
    </row>
    <row r="198" spans="1:21" x14ac:dyDescent="0.2">
      <c r="A198" s="11" t="str">
        <f t="shared" si="54"/>
        <v>Nhs Lothian</v>
      </c>
      <c r="B198" s="11" t="str">
        <f t="shared" si="55"/>
        <v xml:space="preserve">Lymphoma </v>
      </c>
      <c r="C198" s="139" t="str">
        <f t="shared" si="72"/>
        <v>Lymphoma</v>
      </c>
      <c r="D198" s="85" t="s">
        <v>100</v>
      </c>
      <c r="E198" s="20"/>
      <c r="F198" s="119"/>
      <c r="G198" s="20"/>
      <c r="H198" s="20"/>
      <c r="I198" s="120"/>
      <c r="J198" s="119"/>
      <c r="K198" s="20"/>
      <c r="L198" s="20"/>
      <c r="M198" s="120"/>
      <c r="N198" s="119"/>
      <c r="O198" s="20"/>
      <c r="P198" s="20"/>
      <c r="Q198" s="120"/>
      <c r="R198" s="20"/>
      <c r="S198" s="117"/>
      <c r="T198" s="65"/>
      <c r="U198" s="118"/>
    </row>
    <row r="199" spans="1:21" x14ac:dyDescent="0.2">
      <c r="A199" s="11" t="str">
        <f t="shared" si="54"/>
        <v>Nhs Lothian</v>
      </c>
      <c r="B199" s="11" t="str">
        <f t="shared" si="55"/>
        <v xml:space="preserve">Lymphoma </v>
      </c>
      <c r="C199" s="139" t="str">
        <f t="shared" si="72"/>
        <v>Lymphoma</v>
      </c>
      <c r="D199" s="84" t="s">
        <v>100</v>
      </c>
      <c r="E199" s="21" t="s">
        <v>36</v>
      </c>
      <c r="F199" s="23" t="s">
        <v>331</v>
      </c>
      <c r="G199" s="24"/>
      <c r="H199" s="24"/>
      <c r="I199" s="25"/>
      <c r="J199" s="23"/>
      <c r="K199" s="24"/>
      <c r="L199" s="24"/>
      <c r="M199" s="25"/>
      <c r="N199" s="23"/>
      <c r="O199" s="24"/>
      <c r="P199" s="24"/>
      <c r="Q199" s="25"/>
      <c r="R199" s="20"/>
      <c r="S199" s="71"/>
      <c r="T199" s="72"/>
      <c r="U199" s="100"/>
    </row>
    <row r="200" spans="1:21" x14ac:dyDescent="0.2">
      <c r="A200" s="11" t="str">
        <f t="shared" si="54"/>
        <v>Nhs Lothian</v>
      </c>
      <c r="B200" s="11" t="str">
        <f t="shared" si="55"/>
        <v>Lymphoma4</v>
      </c>
      <c r="C200" s="139" t="str">
        <f t="shared" si="72"/>
        <v>Lymphoma</v>
      </c>
      <c r="D200" s="154">
        <v>4</v>
      </c>
      <c r="E200" s="155" t="s">
        <v>290</v>
      </c>
      <c r="F200" s="27">
        <v>77</v>
      </c>
      <c r="G200" s="28">
        <v>77</v>
      </c>
      <c r="H200" s="28">
        <v>77</v>
      </c>
      <c r="I200" s="29">
        <v>77</v>
      </c>
      <c r="J200" s="27"/>
      <c r="K200" s="28"/>
      <c r="L200" s="28"/>
      <c r="M200" s="29"/>
      <c r="N200" s="27"/>
      <c r="O200" s="28"/>
      <c r="P200" s="28"/>
      <c r="Q200" s="29"/>
      <c r="R200" s="20"/>
      <c r="S200" s="181">
        <f>SUM(F200:I200)</f>
        <v>308</v>
      </c>
      <c r="T200" s="182">
        <f>SUM(J200:M200)</f>
        <v>0</v>
      </c>
      <c r="U200" s="183">
        <f>SUM(N200:Q200)</f>
        <v>0</v>
      </c>
    </row>
    <row r="201" spans="1:21" hidden="1" x14ac:dyDescent="0.2">
      <c r="A201" s="11" t="str">
        <f t="shared" si="54"/>
        <v>Nhs Lothian</v>
      </c>
      <c r="B201" s="11" t="str">
        <f t="shared" si="55"/>
        <v>LymphomaNA</v>
      </c>
      <c r="C201" s="139" t="str">
        <f t="shared" si="72"/>
        <v>Lymphoma</v>
      </c>
      <c r="D201" s="557" t="s">
        <v>321</v>
      </c>
      <c r="E201" s="551"/>
      <c r="F201" s="552"/>
      <c r="G201" s="553"/>
      <c r="H201" s="553"/>
      <c r="I201" s="554"/>
      <c r="J201" s="552"/>
      <c r="K201" s="553"/>
      <c r="L201" s="553"/>
      <c r="M201" s="554"/>
      <c r="N201" s="552"/>
      <c r="O201" s="553"/>
      <c r="P201" s="553"/>
      <c r="Q201" s="554"/>
      <c r="R201" s="555"/>
      <c r="S201" s="508"/>
      <c r="T201" s="510"/>
      <c r="U201" s="512"/>
    </row>
    <row r="202" spans="1:21" hidden="1" x14ac:dyDescent="0.2">
      <c r="A202" s="11" t="str">
        <f t="shared" si="54"/>
        <v>Nhs Lothian</v>
      </c>
      <c r="B202" s="11" t="str">
        <f t="shared" si="55"/>
        <v>LymphomaNA</v>
      </c>
      <c r="C202" s="139" t="str">
        <f t="shared" si="72"/>
        <v>Lymphoma</v>
      </c>
      <c r="D202" s="545" t="s">
        <v>321</v>
      </c>
      <c r="E202" s="546"/>
      <c r="F202" s="547"/>
      <c r="G202" s="548"/>
      <c r="H202" s="548"/>
      <c r="I202" s="549"/>
      <c r="J202" s="547"/>
      <c r="K202" s="548"/>
      <c r="L202" s="548"/>
      <c r="M202" s="549"/>
      <c r="N202" s="547"/>
      <c r="O202" s="548"/>
      <c r="P202" s="548"/>
      <c r="Q202" s="549"/>
      <c r="R202" s="518"/>
      <c r="S202" s="549"/>
      <c r="T202" s="548"/>
      <c r="U202" s="550"/>
    </row>
    <row r="203" spans="1:21" x14ac:dyDescent="0.2">
      <c r="A203" s="11" t="str">
        <f t="shared" si="54"/>
        <v>Nhs Lothian</v>
      </c>
      <c r="B203" s="11" t="str">
        <f t="shared" si="55"/>
        <v xml:space="preserve">Lymphoma </v>
      </c>
      <c r="C203" s="139" t="str">
        <f t="shared" si="72"/>
        <v>Lymphoma</v>
      </c>
      <c r="D203" s="88" t="s">
        <v>100</v>
      </c>
      <c r="E203" s="34"/>
      <c r="F203" s="35"/>
      <c r="G203" s="36"/>
      <c r="H203" s="36"/>
      <c r="I203" s="37"/>
      <c r="J203" s="38"/>
      <c r="K203" s="39"/>
      <c r="L203" s="39"/>
      <c r="M203" s="40"/>
      <c r="N203" s="38"/>
      <c r="O203" s="39"/>
      <c r="P203" s="39"/>
      <c r="Q203" s="40"/>
      <c r="R203" s="41"/>
      <c r="S203" s="77"/>
      <c r="T203" s="56"/>
      <c r="U203" s="104"/>
    </row>
    <row r="204" spans="1:21" hidden="1" x14ac:dyDescent="0.2">
      <c r="A204" s="11" t="str">
        <f t="shared" si="54"/>
        <v>Nhs Lothian</v>
      </c>
      <c r="B204" s="11" t="str">
        <f t="shared" si="55"/>
        <v xml:space="preserve">Lymphoma </v>
      </c>
      <c r="C204" s="139" t="str">
        <f t="shared" si="72"/>
        <v>Lymphoma</v>
      </c>
      <c r="D204" s="84" t="s">
        <v>100</v>
      </c>
      <c r="E204" s="21" t="s">
        <v>32</v>
      </c>
      <c r="F204" s="23"/>
      <c r="G204" s="24"/>
      <c r="H204" s="24"/>
      <c r="I204" s="25"/>
      <c r="J204" s="23"/>
      <c r="K204" s="24"/>
      <c r="L204" s="24"/>
      <c r="M204" s="25"/>
      <c r="N204" s="23"/>
      <c r="O204" s="24"/>
      <c r="P204" s="24"/>
      <c r="Q204" s="25"/>
      <c r="R204" s="20"/>
      <c r="S204" s="71"/>
      <c r="T204" s="72"/>
      <c r="U204" s="100"/>
    </row>
    <row r="205" spans="1:21" hidden="1" x14ac:dyDescent="0.2">
      <c r="A205" s="11" t="str">
        <f t="shared" si="54"/>
        <v>Nhs Lothian</v>
      </c>
      <c r="B205" s="11" t="str">
        <f t="shared" si="55"/>
        <v>LymphomaNA</v>
      </c>
      <c r="C205" s="139" t="str">
        <f t="shared" si="72"/>
        <v>Lymphoma</v>
      </c>
      <c r="D205" s="557" t="s">
        <v>321</v>
      </c>
      <c r="E205" s="558"/>
      <c r="F205" s="559"/>
      <c r="G205" s="560"/>
      <c r="H205" s="560"/>
      <c r="I205" s="561"/>
      <c r="J205" s="559"/>
      <c r="K205" s="560"/>
      <c r="L205" s="560"/>
      <c r="M205" s="561"/>
      <c r="N205" s="559"/>
      <c r="O205" s="560"/>
      <c r="P205" s="560"/>
      <c r="Q205" s="561"/>
      <c r="R205" s="556"/>
      <c r="S205" s="504">
        <f>SUM(F205:I205)</f>
        <v>0</v>
      </c>
      <c r="T205" s="505">
        <f>SUM(J205:M205)</f>
        <v>0</v>
      </c>
      <c r="U205" s="509">
        <f>SUM(N205:Q205)</f>
        <v>0</v>
      </c>
    </row>
    <row r="206" spans="1:21" hidden="1" x14ac:dyDescent="0.2">
      <c r="A206" s="11" t="str">
        <f t="shared" si="54"/>
        <v>Nhs Lothian</v>
      </c>
      <c r="B206" s="11" t="str">
        <f t="shared" si="55"/>
        <v>LymphomaNA</v>
      </c>
      <c r="C206" s="139" t="str">
        <f t="shared" si="72"/>
        <v>Lymphoma</v>
      </c>
      <c r="D206" s="557" t="s">
        <v>321</v>
      </c>
      <c r="E206" s="551"/>
      <c r="F206" s="552"/>
      <c r="G206" s="553"/>
      <c r="H206" s="553"/>
      <c r="I206" s="554"/>
      <c r="J206" s="552"/>
      <c r="K206" s="553"/>
      <c r="L206" s="553"/>
      <c r="M206" s="554"/>
      <c r="N206" s="552"/>
      <c r="O206" s="553"/>
      <c r="P206" s="553"/>
      <c r="Q206" s="554"/>
      <c r="R206" s="556"/>
      <c r="S206" s="508">
        <f t="shared" ref="S206" si="73">SUM(F206:I206)</f>
        <v>0</v>
      </c>
      <c r="T206" s="510">
        <f t="shared" ref="T206" si="74">SUM(J206:M206)</f>
        <v>0</v>
      </c>
      <c r="U206" s="512">
        <f t="shared" ref="U206" si="75">SUM(N206:Q206)</f>
        <v>0</v>
      </c>
    </row>
    <row r="207" spans="1:21" hidden="1" x14ac:dyDescent="0.2">
      <c r="A207" s="11" t="str">
        <f t="shared" si="54"/>
        <v>Nhs Lothian</v>
      </c>
      <c r="B207" s="11" t="str">
        <f t="shared" si="55"/>
        <v>LymphomaNA</v>
      </c>
      <c r="C207" s="139" t="str">
        <f t="shared" si="72"/>
        <v>Lymphoma</v>
      </c>
      <c r="D207" s="557" t="s">
        <v>321</v>
      </c>
      <c r="E207" s="546"/>
      <c r="F207" s="547"/>
      <c r="G207" s="548"/>
      <c r="H207" s="548"/>
      <c r="I207" s="549"/>
      <c r="J207" s="547"/>
      <c r="K207" s="548"/>
      <c r="L207" s="548"/>
      <c r="M207" s="549"/>
      <c r="N207" s="547"/>
      <c r="O207" s="548"/>
      <c r="P207" s="548"/>
      <c r="Q207" s="549"/>
      <c r="R207" s="518"/>
      <c r="S207" s="547"/>
      <c r="T207" s="548"/>
      <c r="U207" s="550"/>
    </row>
    <row r="208" spans="1:21" hidden="1" x14ac:dyDescent="0.2">
      <c r="A208" s="11" t="str">
        <f t="shared" si="54"/>
        <v>Nhs Lothian</v>
      </c>
      <c r="B208" s="11" t="str">
        <f t="shared" si="55"/>
        <v xml:space="preserve">Lymphoma </v>
      </c>
      <c r="C208" s="139" t="str">
        <f t="shared" si="72"/>
        <v>Lymphoma</v>
      </c>
      <c r="D208" s="89" t="s">
        <v>100</v>
      </c>
      <c r="E208" s="43"/>
      <c r="F208" s="38"/>
      <c r="G208" s="39"/>
      <c r="H208" s="39"/>
      <c r="I208" s="40"/>
      <c r="J208" s="38"/>
      <c r="K208" s="39"/>
      <c r="L208" s="39"/>
      <c r="M208" s="40"/>
      <c r="N208" s="38"/>
      <c r="O208" s="39"/>
      <c r="P208" s="39"/>
      <c r="Q208" s="40"/>
      <c r="R208" s="39"/>
      <c r="S208" s="77"/>
      <c r="T208" s="56"/>
      <c r="U208" s="104"/>
    </row>
    <row r="209" spans="1:21" x14ac:dyDescent="0.2">
      <c r="A209" s="11" t="str">
        <f t="shared" si="54"/>
        <v>Nhs Lothian</v>
      </c>
      <c r="B209" s="11" t="str">
        <f t="shared" si="55"/>
        <v xml:space="preserve">Lymphoma </v>
      </c>
      <c r="C209" s="139" t="str">
        <f t="shared" si="72"/>
        <v>Lymphoma</v>
      </c>
      <c r="D209" s="84" t="s">
        <v>100</v>
      </c>
      <c r="E209" s="21" t="s">
        <v>27</v>
      </c>
      <c r="F209" s="23"/>
      <c r="G209" s="24"/>
      <c r="H209" s="24"/>
      <c r="I209" s="25"/>
      <c r="J209" s="23"/>
      <c r="K209" s="24"/>
      <c r="L209" s="24"/>
      <c r="M209" s="25"/>
      <c r="N209" s="23"/>
      <c r="O209" s="24"/>
      <c r="P209" s="24"/>
      <c r="Q209" s="25"/>
      <c r="R209" s="39"/>
      <c r="S209" s="71"/>
      <c r="T209" s="72"/>
      <c r="U209" s="100"/>
    </row>
    <row r="210" spans="1:21" hidden="1" x14ac:dyDescent="0.2">
      <c r="A210" s="11" t="str">
        <f t="shared" si="54"/>
        <v>Nhs Lothian</v>
      </c>
      <c r="B210" s="11" t="str">
        <f t="shared" si="55"/>
        <v>LymphomaNA</v>
      </c>
      <c r="C210" s="139" t="str">
        <f t="shared" si="72"/>
        <v>Lymphoma</v>
      </c>
      <c r="D210" s="502" t="s">
        <v>321</v>
      </c>
      <c r="E210" s="503"/>
      <c r="F210" s="504"/>
      <c r="G210" s="505"/>
      <c r="H210" s="505"/>
      <c r="I210" s="506"/>
      <c r="J210" s="504"/>
      <c r="K210" s="505"/>
      <c r="L210" s="505"/>
      <c r="M210" s="506"/>
      <c r="N210" s="504"/>
      <c r="O210" s="505"/>
      <c r="P210" s="505"/>
      <c r="Q210" s="506"/>
      <c r="R210" s="507"/>
      <c r="S210" s="508"/>
      <c r="T210" s="505"/>
      <c r="U210" s="509"/>
    </row>
    <row r="211" spans="1:21" hidden="1" x14ac:dyDescent="0.2">
      <c r="A211" s="11" t="str">
        <f t="shared" si="54"/>
        <v>Nhs Lothian</v>
      </c>
      <c r="B211" s="11" t="str">
        <f t="shared" si="55"/>
        <v>LymphomaNA</v>
      </c>
      <c r="C211" s="139" t="str">
        <f t="shared" si="72"/>
        <v>Lymphoma</v>
      </c>
      <c r="D211" s="502" t="s">
        <v>321</v>
      </c>
      <c r="E211" s="503"/>
      <c r="F211" s="508"/>
      <c r="G211" s="510"/>
      <c r="H211" s="510"/>
      <c r="I211" s="511"/>
      <c r="J211" s="508"/>
      <c r="K211" s="510"/>
      <c r="L211" s="510"/>
      <c r="M211" s="511"/>
      <c r="N211" s="508"/>
      <c r="O211" s="510"/>
      <c r="P211" s="510"/>
      <c r="Q211" s="511"/>
      <c r="R211" s="507"/>
      <c r="S211" s="508"/>
      <c r="T211" s="510"/>
      <c r="U211" s="512"/>
    </row>
    <row r="212" spans="1:21" hidden="1" x14ac:dyDescent="0.2">
      <c r="A212" s="11" t="str">
        <f t="shared" si="54"/>
        <v>Nhs Lothian</v>
      </c>
      <c r="B212" s="11" t="str">
        <f t="shared" si="55"/>
        <v>LymphomaNA</v>
      </c>
      <c r="C212" s="139" t="str">
        <f t="shared" si="72"/>
        <v>Lymphoma</v>
      </c>
      <c r="D212" s="502" t="s">
        <v>321</v>
      </c>
      <c r="E212" s="503"/>
      <c r="F212" s="513"/>
      <c r="G212" s="514"/>
      <c r="H212" s="514"/>
      <c r="I212" s="515"/>
      <c r="J212" s="516"/>
      <c r="K212" s="514"/>
      <c r="L212" s="514"/>
      <c r="M212" s="515"/>
      <c r="N212" s="516"/>
      <c r="O212" s="514"/>
      <c r="P212" s="514"/>
      <c r="Q212" s="515"/>
      <c r="R212" s="507"/>
      <c r="S212" s="516"/>
      <c r="T212" s="514"/>
      <c r="U212" s="517"/>
    </row>
    <row r="213" spans="1:21" hidden="1" x14ac:dyDescent="0.2">
      <c r="A213" s="11" t="str">
        <f t="shared" si="54"/>
        <v>Nhs Lothian</v>
      </c>
      <c r="B213" s="11" t="str">
        <f t="shared" si="55"/>
        <v>LymphomaNA</v>
      </c>
      <c r="C213" s="139" t="str">
        <f t="shared" si="72"/>
        <v>Lymphoma</v>
      </c>
      <c r="D213" s="502" t="s">
        <v>321</v>
      </c>
      <c r="E213" s="503"/>
      <c r="F213" s="516"/>
      <c r="G213" s="514"/>
      <c r="H213" s="514"/>
      <c r="I213" s="515"/>
      <c r="J213" s="516"/>
      <c r="K213" s="514"/>
      <c r="L213" s="514"/>
      <c r="M213" s="515"/>
      <c r="N213" s="516"/>
      <c r="O213" s="514"/>
      <c r="P213" s="514"/>
      <c r="Q213" s="515"/>
      <c r="R213" s="507"/>
      <c r="S213" s="516"/>
      <c r="T213" s="514"/>
      <c r="U213" s="517"/>
    </row>
    <row r="214" spans="1:21" x14ac:dyDescent="0.2">
      <c r="A214" s="11" t="str">
        <f t="shared" si="54"/>
        <v>Nhs Lothian</v>
      </c>
      <c r="B214" s="11" t="str">
        <f t="shared" si="55"/>
        <v>Lymphoma14</v>
      </c>
      <c r="C214" s="139" t="str">
        <f t="shared" si="72"/>
        <v>Lymphoma</v>
      </c>
      <c r="D214" s="154">
        <v>14</v>
      </c>
      <c r="E214" s="440" t="s">
        <v>291</v>
      </c>
      <c r="F214" s="611">
        <v>0</v>
      </c>
      <c r="G214" s="611">
        <v>0</v>
      </c>
      <c r="H214" s="611">
        <v>0</v>
      </c>
      <c r="I214" s="611">
        <v>0</v>
      </c>
      <c r="J214" s="48"/>
      <c r="K214" s="46"/>
      <c r="L214" s="46"/>
      <c r="M214" s="47"/>
      <c r="N214" s="48"/>
      <c r="O214" s="46"/>
      <c r="P214" s="46"/>
      <c r="Q214" s="47"/>
      <c r="R214" s="39"/>
      <c r="S214" s="166">
        <f>I214</f>
        <v>0</v>
      </c>
      <c r="T214" s="167">
        <f>M214</f>
        <v>0</v>
      </c>
      <c r="U214" s="168">
        <f>Q214</f>
        <v>0</v>
      </c>
    </row>
    <row r="215" spans="1:21" ht="13.5" thickBot="1" x14ac:dyDescent="0.25">
      <c r="A215" s="11" t="str">
        <f t="shared" si="54"/>
        <v>Nhs Lothian</v>
      </c>
      <c r="B215" s="11" t="str">
        <f t="shared" si="55"/>
        <v>Lymphoma15</v>
      </c>
      <c r="C215" s="139" t="str">
        <f t="shared" si="72"/>
        <v>Lymphoma</v>
      </c>
      <c r="D215" s="154">
        <v>15</v>
      </c>
      <c r="E215" s="440" t="s">
        <v>292</v>
      </c>
      <c r="F215" s="611">
        <v>0</v>
      </c>
      <c r="G215" s="611">
        <v>0</v>
      </c>
      <c r="H215" s="611">
        <v>0</v>
      </c>
      <c r="I215" s="611">
        <v>0</v>
      </c>
      <c r="J215" s="48"/>
      <c r="K215" s="46"/>
      <c r="L215" s="46"/>
      <c r="M215" s="47"/>
      <c r="N215" s="48"/>
      <c r="O215" s="46"/>
      <c r="P215" s="46"/>
      <c r="Q215" s="47"/>
      <c r="R215" s="39"/>
      <c r="S215" s="177">
        <f>I215</f>
        <v>0</v>
      </c>
      <c r="T215" s="178">
        <f>M215</f>
        <v>0</v>
      </c>
      <c r="U215" s="180">
        <f>Q215</f>
        <v>0</v>
      </c>
    </row>
    <row r="216" spans="1:21" x14ac:dyDescent="0.2">
      <c r="A216" s="11" t="str">
        <f t="shared" si="54"/>
        <v>Nhs Lothian</v>
      </c>
      <c r="B216" s="11" t="str">
        <f t="shared" si="55"/>
        <v xml:space="preserve">Lymphoma </v>
      </c>
      <c r="C216" s="139" t="str">
        <f t="shared" si="72"/>
        <v>Lymphoma</v>
      </c>
      <c r="D216" s="84" t="s">
        <v>100</v>
      </c>
      <c r="E216" s="21" t="s">
        <v>281</v>
      </c>
      <c r="F216" s="23"/>
      <c r="G216" s="24"/>
      <c r="H216" s="24"/>
      <c r="I216" s="25"/>
      <c r="J216" s="23"/>
      <c r="K216" s="24"/>
      <c r="L216" s="24"/>
      <c r="M216" s="25"/>
      <c r="N216" s="23"/>
      <c r="O216" s="24"/>
      <c r="P216" s="24"/>
      <c r="Q216" s="25"/>
      <c r="R216" s="20"/>
      <c r="S216" s="71"/>
      <c r="T216" s="72"/>
      <c r="U216" s="100"/>
    </row>
    <row r="217" spans="1:21" x14ac:dyDescent="0.2">
      <c r="A217" s="11" t="str">
        <f t="shared" si="54"/>
        <v>Nhs Lothian</v>
      </c>
      <c r="B217" s="11" t="str">
        <f t="shared" si="55"/>
        <v>Lymphoma16</v>
      </c>
      <c r="C217" s="139" t="str">
        <f t="shared" si="72"/>
        <v>Lymphoma</v>
      </c>
      <c r="D217" s="430">
        <v>16</v>
      </c>
      <c r="E217" s="155" t="s">
        <v>322</v>
      </c>
      <c r="F217" s="604">
        <v>0.19900000000000001</v>
      </c>
      <c r="G217" s="604">
        <v>0.19900000000000001</v>
      </c>
      <c r="H217" s="604">
        <v>0.19900000000000001</v>
      </c>
      <c r="I217" s="604">
        <v>0.19900000000000001</v>
      </c>
      <c r="J217" s="49"/>
      <c r="K217" s="50"/>
      <c r="L217" s="50"/>
      <c r="M217" s="51"/>
      <c r="N217" s="49"/>
      <c r="O217" s="50"/>
      <c r="P217" s="50"/>
      <c r="Q217" s="51"/>
      <c r="R217" s="20"/>
      <c r="S217" s="55"/>
      <c r="T217" s="54"/>
      <c r="U217" s="105"/>
    </row>
    <row r="218" spans="1:21" hidden="1" x14ac:dyDescent="0.2">
      <c r="C218" s="139" t="str">
        <f t="shared" si="72"/>
        <v>Lymphoma</v>
      </c>
      <c r="D218" s="579" t="s">
        <v>321</v>
      </c>
      <c r="E218" s="481"/>
      <c r="F218" s="597"/>
      <c r="G218" s="597"/>
      <c r="H218" s="597"/>
      <c r="I218" s="597"/>
      <c r="J218" s="516"/>
      <c r="K218" s="514"/>
      <c r="L218" s="514"/>
      <c r="M218" s="515"/>
      <c r="N218" s="516"/>
      <c r="O218" s="514"/>
      <c r="P218" s="514"/>
      <c r="Q218" s="515"/>
      <c r="R218" s="518"/>
      <c r="S218" s="516"/>
      <c r="T218" s="514"/>
      <c r="U218" s="517"/>
    </row>
    <row r="219" spans="1:21" x14ac:dyDescent="0.2">
      <c r="C219" s="139" t="str">
        <f t="shared" si="72"/>
        <v>Lymphoma</v>
      </c>
      <c r="D219" s="154">
        <v>18</v>
      </c>
      <c r="E219" s="424" t="s">
        <v>323</v>
      </c>
      <c r="F219" s="600">
        <v>0</v>
      </c>
      <c r="G219" s="600">
        <v>0</v>
      </c>
      <c r="H219" s="600">
        <v>0</v>
      </c>
      <c r="I219" s="600">
        <v>0</v>
      </c>
      <c r="J219" s="500"/>
      <c r="K219" s="498"/>
      <c r="L219" s="498"/>
      <c r="M219" s="499"/>
      <c r="N219" s="500"/>
      <c r="O219" s="498"/>
      <c r="P219" s="498"/>
      <c r="Q219" s="499"/>
      <c r="R219" s="79"/>
      <c r="S219" s="173"/>
      <c r="T219" s="482"/>
      <c r="U219" s="501"/>
    </row>
    <row r="220" spans="1:21" hidden="1" x14ac:dyDescent="0.2">
      <c r="C220" s="139" t="str">
        <f t="shared" si="72"/>
        <v>Lymphoma</v>
      </c>
      <c r="D220" s="579" t="s">
        <v>321</v>
      </c>
      <c r="E220" s="481"/>
      <c r="F220" s="601"/>
      <c r="G220" s="601"/>
      <c r="H220" s="601"/>
      <c r="I220" s="601"/>
      <c r="J220" s="513"/>
      <c r="K220" s="520"/>
      <c r="L220" s="520"/>
      <c r="M220" s="521"/>
      <c r="N220" s="513"/>
      <c r="O220" s="520"/>
      <c r="P220" s="520"/>
      <c r="Q220" s="521"/>
      <c r="R220" s="518"/>
      <c r="S220" s="534"/>
      <c r="T220" s="535"/>
      <c r="U220" s="536"/>
    </row>
    <row r="221" spans="1:21" x14ac:dyDescent="0.2">
      <c r="A221" s="11" t="str">
        <f t="shared" si="54"/>
        <v>Nhs Lothian</v>
      </c>
      <c r="B221" s="11" t="str">
        <f t="shared" si="55"/>
        <v>Lymphoma19</v>
      </c>
      <c r="C221" s="139" t="str">
        <f>C217</f>
        <v>Lymphoma</v>
      </c>
      <c r="D221" s="483">
        <v>19</v>
      </c>
      <c r="E221" s="485" t="s">
        <v>324</v>
      </c>
      <c r="F221" s="602">
        <v>0.77100000000000002</v>
      </c>
      <c r="G221" s="602">
        <v>0.77100000000000002</v>
      </c>
      <c r="H221" s="602">
        <v>0.77100000000000002</v>
      </c>
      <c r="I221" s="602">
        <v>0.77100000000000002</v>
      </c>
      <c r="J221" s="529"/>
      <c r="K221" s="527"/>
      <c r="L221" s="527"/>
      <c r="M221" s="528"/>
      <c r="N221" s="529"/>
      <c r="O221" s="527"/>
      <c r="P221" s="527"/>
      <c r="Q221" s="528"/>
      <c r="R221" s="79"/>
      <c r="S221" s="537">
        <f t="shared" ref="S221:S223" si="76">SUM(F221:I221)</f>
        <v>3.0840000000000001</v>
      </c>
      <c r="T221" s="538">
        <f t="shared" ref="T221:T223" si="77">SUM(J221:M221)</f>
        <v>0</v>
      </c>
      <c r="U221" s="539">
        <f t="shared" ref="U221:U223" si="78">SUM(N221:Q221)</f>
        <v>0</v>
      </c>
    </row>
    <row r="222" spans="1:21" x14ac:dyDescent="0.2">
      <c r="A222" s="11" t="str">
        <f t="shared" si="54"/>
        <v>Nhs Lothian</v>
      </c>
      <c r="B222" s="11" t="str">
        <f t="shared" si="55"/>
        <v>Lymphoma20</v>
      </c>
      <c r="C222" s="139" t="str">
        <f t="shared" si="72"/>
        <v>Lymphoma</v>
      </c>
      <c r="D222" s="483">
        <v>20</v>
      </c>
      <c r="E222" s="485" t="s">
        <v>326</v>
      </c>
      <c r="F222" s="592">
        <v>8.3000000000000004E-2</v>
      </c>
      <c r="G222" s="592">
        <v>8.3000000000000004E-2</v>
      </c>
      <c r="H222" s="592">
        <v>8.3000000000000004E-2</v>
      </c>
      <c r="I222" s="592">
        <v>8.3000000000000004E-2</v>
      </c>
      <c r="J222" s="533"/>
      <c r="K222" s="531"/>
      <c r="L222" s="531"/>
      <c r="M222" s="532"/>
      <c r="N222" s="533"/>
      <c r="O222" s="531"/>
      <c r="P222" s="531"/>
      <c r="Q222" s="532"/>
      <c r="R222" s="543"/>
      <c r="S222" s="166">
        <f t="shared" si="76"/>
        <v>0.33200000000000002</v>
      </c>
      <c r="T222" s="167">
        <f t="shared" si="77"/>
        <v>0</v>
      </c>
      <c r="U222" s="168">
        <f t="shared" si="78"/>
        <v>0</v>
      </c>
    </row>
    <row r="223" spans="1:21" ht="13.5" thickBot="1" x14ac:dyDescent="0.25">
      <c r="A223" s="11" t="str">
        <f t="shared" si="54"/>
        <v>Nhs Lothian</v>
      </c>
      <c r="B223" s="11" t="str">
        <f t="shared" si="55"/>
        <v>Lymphoma21</v>
      </c>
      <c r="C223" s="139" t="str">
        <f t="shared" si="72"/>
        <v>Lymphoma</v>
      </c>
      <c r="D223" s="483">
        <v>21</v>
      </c>
      <c r="E223" s="485" t="s">
        <v>325</v>
      </c>
      <c r="F223" s="603">
        <v>0.125</v>
      </c>
      <c r="G223" s="603">
        <v>0.125</v>
      </c>
      <c r="H223" s="603">
        <v>0.125</v>
      </c>
      <c r="I223" s="603">
        <v>0.125</v>
      </c>
      <c r="J223" s="525"/>
      <c r="K223" s="523"/>
      <c r="L223" s="523"/>
      <c r="M223" s="524"/>
      <c r="N223" s="525"/>
      <c r="O223" s="523"/>
      <c r="P223" s="523"/>
      <c r="Q223" s="524"/>
      <c r="R223" s="544"/>
      <c r="S223" s="177">
        <f t="shared" si="76"/>
        <v>0.5</v>
      </c>
      <c r="T223" s="178">
        <f t="shared" si="77"/>
        <v>0</v>
      </c>
      <c r="U223" s="180">
        <f t="shared" si="78"/>
        <v>0</v>
      </c>
    </row>
    <row r="224" spans="1:21" ht="18.75" thickBot="1" x14ac:dyDescent="0.3">
      <c r="A224" s="11" t="str">
        <f t="shared" si="54"/>
        <v>Nhs Lothian</v>
      </c>
      <c r="B224" s="11" t="str">
        <f t="shared" si="55"/>
        <v>MelanomaMelanoma</v>
      </c>
      <c r="C224" s="140" t="str">
        <f>D224</f>
        <v>Melanoma</v>
      </c>
      <c r="D224" s="429" t="s">
        <v>327</v>
      </c>
      <c r="E224" s="80"/>
      <c r="F224" s="127"/>
      <c r="G224" s="81"/>
      <c r="H224" s="81"/>
      <c r="I224" s="81"/>
      <c r="J224" s="81"/>
      <c r="K224" s="81"/>
      <c r="L224" s="81"/>
      <c r="M224" s="81"/>
      <c r="N224" s="69"/>
      <c r="O224" s="69"/>
      <c r="P224" s="69"/>
      <c r="Q224" s="69"/>
      <c r="R224" s="69"/>
      <c r="S224" s="134"/>
      <c r="T224" s="134"/>
      <c r="U224" s="135"/>
    </row>
    <row r="225" spans="1:21" x14ac:dyDescent="0.2">
      <c r="A225" s="11" t="str">
        <f t="shared" si="54"/>
        <v>Nhs Lothian</v>
      </c>
      <c r="B225" s="11" t="str">
        <f t="shared" si="55"/>
        <v>Melanoma1</v>
      </c>
      <c r="C225" s="139" t="str">
        <f>C224</f>
        <v>Melanoma</v>
      </c>
      <c r="D225" s="84">
        <v>1</v>
      </c>
      <c r="E225" s="21" t="s">
        <v>103</v>
      </c>
      <c r="F225" s="616">
        <v>1</v>
      </c>
      <c r="G225" s="20"/>
      <c r="H225" s="20"/>
      <c r="I225" s="120"/>
      <c r="J225" s="119"/>
      <c r="K225" s="20"/>
      <c r="L225" s="20"/>
      <c r="M225" s="120"/>
      <c r="N225" s="119"/>
      <c r="O225" s="20"/>
      <c r="P225" s="20"/>
      <c r="Q225" s="120"/>
      <c r="R225" s="20"/>
      <c r="S225" s="117"/>
      <c r="T225" s="65"/>
      <c r="U225" s="118"/>
    </row>
    <row r="226" spans="1:21" x14ac:dyDescent="0.2">
      <c r="A226" s="11" t="str">
        <f t="shared" si="54"/>
        <v>Nhs Lothian</v>
      </c>
      <c r="B226" s="11" t="str">
        <f t="shared" si="55"/>
        <v>Melanoma2</v>
      </c>
      <c r="C226" s="139" t="str">
        <f t="shared" ref="C226:C253" si="79">C225</f>
        <v>Melanoma</v>
      </c>
      <c r="D226" s="84">
        <v>2</v>
      </c>
      <c r="E226" s="21" t="s">
        <v>104</v>
      </c>
      <c r="F226" s="615">
        <v>0.47099999999999997</v>
      </c>
      <c r="G226" s="20"/>
      <c r="H226" s="20"/>
      <c r="I226" s="120"/>
      <c r="J226" s="119"/>
      <c r="K226" s="20"/>
      <c r="L226" s="20"/>
      <c r="M226" s="120"/>
      <c r="N226" s="119"/>
      <c r="O226" s="20"/>
      <c r="P226" s="20"/>
      <c r="Q226" s="120"/>
      <c r="R226" s="20"/>
      <c r="S226" s="117"/>
      <c r="T226" s="65"/>
      <c r="U226" s="118"/>
    </row>
    <row r="227" spans="1:21" x14ac:dyDescent="0.2">
      <c r="A227" s="11" t="str">
        <f t="shared" si="54"/>
        <v>Nhs Lothian</v>
      </c>
      <c r="B227" s="11" t="str">
        <f t="shared" si="55"/>
        <v>Melanoma3</v>
      </c>
      <c r="C227" s="139" t="str">
        <f t="shared" si="79"/>
        <v>Melanoma</v>
      </c>
      <c r="D227" s="84">
        <v>3</v>
      </c>
      <c r="E227" s="21" t="s">
        <v>289</v>
      </c>
      <c r="F227" s="609">
        <v>821</v>
      </c>
      <c r="G227" s="20"/>
      <c r="H227" s="20"/>
      <c r="I227" s="120"/>
      <c r="J227" s="119"/>
      <c r="K227" s="20"/>
      <c r="L227" s="20"/>
      <c r="M227" s="120"/>
      <c r="N227" s="119"/>
      <c r="O227" s="20"/>
      <c r="P227" s="20"/>
      <c r="Q227" s="120"/>
      <c r="R227" s="20"/>
      <c r="S227" s="117"/>
      <c r="T227" s="65"/>
      <c r="U227" s="118"/>
    </row>
    <row r="228" spans="1:21" x14ac:dyDescent="0.2">
      <c r="A228" s="11" t="str">
        <f t="shared" ref="A228:A297" si="80">$E$5</f>
        <v>Nhs Lothian</v>
      </c>
      <c r="B228" s="11" t="str">
        <f t="shared" ref="B228:B297" si="81">CONCATENATE(C228,D228)</f>
        <v xml:space="preserve">Melanoma </v>
      </c>
      <c r="C228" s="139" t="str">
        <f t="shared" si="79"/>
        <v>Melanoma</v>
      </c>
      <c r="D228" s="85" t="s">
        <v>100</v>
      </c>
      <c r="E228" s="20"/>
      <c r="F228" s="119"/>
      <c r="G228" s="20"/>
      <c r="H228" s="20"/>
      <c r="I228" s="120"/>
      <c r="J228" s="119"/>
      <c r="K228" s="20"/>
      <c r="L228" s="20"/>
      <c r="M228" s="120"/>
      <c r="N228" s="119"/>
      <c r="O228" s="20"/>
      <c r="P228" s="20"/>
      <c r="Q228" s="120"/>
      <c r="R228" s="20"/>
      <c r="S228" s="117"/>
      <c r="T228" s="65"/>
      <c r="U228" s="118"/>
    </row>
    <row r="229" spans="1:21" x14ac:dyDescent="0.2">
      <c r="A229" s="11" t="str">
        <f t="shared" si="80"/>
        <v>Nhs Lothian</v>
      </c>
      <c r="B229" s="11" t="str">
        <f t="shared" si="81"/>
        <v xml:space="preserve">Melanoma </v>
      </c>
      <c r="C229" s="139" t="str">
        <f t="shared" si="79"/>
        <v>Melanoma</v>
      </c>
      <c r="D229" s="84" t="s">
        <v>100</v>
      </c>
      <c r="E229" s="21" t="s">
        <v>36</v>
      </c>
      <c r="F229" s="23"/>
      <c r="G229" s="24"/>
      <c r="H229" s="24"/>
      <c r="I229" s="25"/>
      <c r="J229" s="23"/>
      <c r="K229" s="24"/>
      <c r="L229" s="24"/>
      <c r="M229" s="25"/>
      <c r="N229" s="23"/>
      <c r="O229" s="24"/>
      <c r="P229" s="24"/>
      <c r="Q229" s="25"/>
      <c r="R229" s="20"/>
      <c r="S229" s="71"/>
      <c r="T229" s="72"/>
      <c r="U229" s="100"/>
    </row>
    <row r="230" spans="1:21" x14ac:dyDescent="0.2">
      <c r="A230" s="11" t="str">
        <f t="shared" si="80"/>
        <v>Nhs Lothian</v>
      </c>
      <c r="B230" s="11" t="str">
        <f t="shared" si="81"/>
        <v>Melanoma4</v>
      </c>
      <c r="C230" s="139" t="str">
        <f t="shared" si="79"/>
        <v>Melanoma</v>
      </c>
      <c r="D230" s="154">
        <v>4</v>
      </c>
      <c r="E230" s="155" t="s">
        <v>290</v>
      </c>
      <c r="F230" s="27">
        <v>1235</v>
      </c>
      <c r="G230" s="28">
        <v>1235</v>
      </c>
      <c r="H230" s="28">
        <v>1235</v>
      </c>
      <c r="I230" s="29">
        <v>1235</v>
      </c>
      <c r="J230" s="27"/>
      <c r="K230" s="28"/>
      <c r="L230" s="28"/>
      <c r="M230" s="29"/>
      <c r="N230" s="27"/>
      <c r="O230" s="28"/>
      <c r="P230" s="28"/>
      <c r="Q230" s="29"/>
      <c r="R230" s="20"/>
      <c r="S230" s="181">
        <f>SUM(F230:I230)</f>
        <v>4940</v>
      </c>
      <c r="T230" s="182">
        <f>SUM(J230:M230)</f>
        <v>0</v>
      </c>
      <c r="U230" s="183">
        <f>SUM(N230:Q230)</f>
        <v>0</v>
      </c>
    </row>
    <row r="231" spans="1:21" hidden="1" x14ac:dyDescent="0.2">
      <c r="A231" s="11" t="str">
        <f t="shared" si="80"/>
        <v>Nhs Lothian</v>
      </c>
      <c r="B231" s="11" t="str">
        <f t="shared" si="81"/>
        <v>MelanomaNA</v>
      </c>
      <c r="C231" s="139" t="str">
        <f t="shared" si="79"/>
        <v>Melanoma</v>
      </c>
      <c r="D231" s="557" t="s">
        <v>321</v>
      </c>
      <c r="E231" s="551"/>
      <c r="F231" s="552"/>
      <c r="G231" s="553"/>
      <c r="H231" s="553"/>
      <c r="I231" s="554"/>
      <c r="J231" s="552"/>
      <c r="K231" s="553"/>
      <c r="L231" s="553"/>
      <c r="M231" s="554"/>
      <c r="N231" s="552"/>
      <c r="O231" s="553"/>
      <c r="P231" s="553"/>
      <c r="Q231" s="554"/>
      <c r="R231" s="555"/>
      <c r="S231" s="508"/>
      <c r="T231" s="510"/>
      <c r="U231" s="512"/>
    </row>
    <row r="232" spans="1:21" hidden="1" x14ac:dyDescent="0.2">
      <c r="A232" s="11" t="str">
        <f t="shared" si="80"/>
        <v>Nhs Lothian</v>
      </c>
      <c r="B232" s="11" t="str">
        <f t="shared" si="81"/>
        <v>MelanomaNA</v>
      </c>
      <c r="C232" s="139" t="str">
        <f t="shared" si="79"/>
        <v>Melanoma</v>
      </c>
      <c r="D232" s="545" t="s">
        <v>321</v>
      </c>
      <c r="E232" s="546"/>
      <c r="F232" s="547"/>
      <c r="G232" s="548"/>
      <c r="H232" s="548"/>
      <c r="I232" s="549"/>
      <c r="J232" s="547"/>
      <c r="K232" s="548"/>
      <c r="L232" s="548"/>
      <c r="M232" s="549"/>
      <c r="N232" s="547"/>
      <c r="O232" s="548"/>
      <c r="P232" s="548"/>
      <c r="Q232" s="549"/>
      <c r="R232" s="518"/>
      <c r="S232" s="549"/>
      <c r="T232" s="548"/>
      <c r="U232" s="550"/>
    </row>
    <row r="233" spans="1:21" x14ac:dyDescent="0.2">
      <c r="A233" s="11" t="str">
        <f t="shared" si="80"/>
        <v>Nhs Lothian</v>
      </c>
      <c r="B233" s="11" t="str">
        <f t="shared" si="81"/>
        <v xml:space="preserve">Melanoma </v>
      </c>
      <c r="C233" s="139" t="str">
        <f t="shared" si="79"/>
        <v>Melanoma</v>
      </c>
      <c r="D233" s="88" t="s">
        <v>100</v>
      </c>
      <c r="E233" s="34"/>
      <c r="F233" s="35"/>
      <c r="G233" s="36"/>
      <c r="H233" s="36"/>
      <c r="I233" s="37"/>
      <c r="J233" s="38"/>
      <c r="K233" s="39"/>
      <c r="L233" s="39"/>
      <c r="M233" s="40"/>
      <c r="N233" s="38"/>
      <c r="O233" s="39"/>
      <c r="P233" s="39"/>
      <c r="Q233" s="40"/>
      <c r="R233" s="41"/>
      <c r="S233" s="77"/>
      <c r="T233" s="56"/>
      <c r="U233" s="104"/>
    </row>
    <row r="234" spans="1:21" hidden="1" x14ac:dyDescent="0.2">
      <c r="A234" s="11" t="str">
        <f t="shared" si="80"/>
        <v>Nhs Lothian</v>
      </c>
      <c r="B234" s="11" t="str">
        <f t="shared" si="81"/>
        <v xml:space="preserve">Melanoma </v>
      </c>
      <c r="C234" s="139" t="str">
        <f t="shared" si="79"/>
        <v>Melanoma</v>
      </c>
      <c r="D234" s="84" t="s">
        <v>100</v>
      </c>
      <c r="E234" s="21" t="s">
        <v>32</v>
      </c>
      <c r="F234" s="23"/>
      <c r="G234" s="24"/>
      <c r="H234" s="24"/>
      <c r="I234" s="25"/>
      <c r="J234" s="23"/>
      <c r="K234" s="24"/>
      <c r="L234" s="24"/>
      <c r="M234" s="25"/>
      <c r="N234" s="23"/>
      <c r="O234" s="24"/>
      <c r="P234" s="24"/>
      <c r="Q234" s="25"/>
      <c r="R234" s="20"/>
      <c r="S234" s="71"/>
      <c r="T234" s="72"/>
      <c r="U234" s="100"/>
    </row>
    <row r="235" spans="1:21" hidden="1" x14ac:dyDescent="0.2">
      <c r="A235" s="11" t="str">
        <f t="shared" si="80"/>
        <v>Nhs Lothian</v>
      </c>
      <c r="B235" s="11" t="str">
        <f t="shared" si="81"/>
        <v>MelanomaNA</v>
      </c>
      <c r="C235" s="139" t="str">
        <f t="shared" si="79"/>
        <v>Melanoma</v>
      </c>
      <c r="D235" s="557" t="s">
        <v>321</v>
      </c>
      <c r="E235" s="558"/>
      <c r="F235" s="559"/>
      <c r="G235" s="560"/>
      <c r="H235" s="560"/>
      <c r="I235" s="561"/>
      <c r="J235" s="559"/>
      <c r="K235" s="560"/>
      <c r="L235" s="560"/>
      <c r="M235" s="561"/>
      <c r="N235" s="559"/>
      <c r="O235" s="560"/>
      <c r="P235" s="560"/>
      <c r="Q235" s="561"/>
      <c r="R235" s="556"/>
      <c r="S235" s="504">
        <f>SUM(F235:I235)</f>
        <v>0</v>
      </c>
      <c r="T235" s="505">
        <f>SUM(J235:M235)</f>
        <v>0</v>
      </c>
      <c r="U235" s="509">
        <f>SUM(N235:Q235)</f>
        <v>0</v>
      </c>
    </row>
    <row r="236" spans="1:21" hidden="1" x14ac:dyDescent="0.2">
      <c r="A236" s="11" t="str">
        <f t="shared" si="80"/>
        <v>Nhs Lothian</v>
      </c>
      <c r="B236" s="11" t="str">
        <f t="shared" si="81"/>
        <v>MelanomaNA</v>
      </c>
      <c r="C236" s="139" t="str">
        <f t="shared" si="79"/>
        <v>Melanoma</v>
      </c>
      <c r="D236" s="557" t="s">
        <v>321</v>
      </c>
      <c r="E236" s="551"/>
      <c r="F236" s="552"/>
      <c r="G236" s="553"/>
      <c r="H236" s="553"/>
      <c r="I236" s="554"/>
      <c r="J236" s="552"/>
      <c r="K236" s="553"/>
      <c r="L236" s="553"/>
      <c r="M236" s="554"/>
      <c r="N236" s="552"/>
      <c r="O236" s="553"/>
      <c r="P236" s="553"/>
      <c r="Q236" s="554"/>
      <c r="R236" s="556"/>
      <c r="S236" s="508">
        <f t="shared" ref="S236" si="82">SUM(F236:I236)</f>
        <v>0</v>
      </c>
      <c r="T236" s="510">
        <f t="shared" ref="T236" si="83">SUM(J236:M236)</f>
        <v>0</v>
      </c>
      <c r="U236" s="512">
        <f t="shared" ref="U236" si="84">SUM(N236:Q236)</f>
        <v>0</v>
      </c>
    </row>
    <row r="237" spans="1:21" hidden="1" x14ac:dyDescent="0.2">
      <c r="A237" s="11" t="str">
        <f t="shared" si="80"/>
        <v>Nhs Lothian</v>
      </c>
      <c r="B237" s="11" t="str">
        <f t="shared" si="81"/>
        <v>MelanomaNA</v>
      </c>
      <c r="C237" s="139" t="str">
        <f t="shared" si="79"/>
        <v>Melanoma</v>
      </c>
      <c r="D237" s="557" t="s">
        <v>321</v>
      </c>
      <c r="E237" s="546"/>
      <c r="F237" s="547"/>
      <c r="G237" s="548"/>
      <c r="H237" s="548"/>
      <c r="I237" s="549"/>
      <c r="J237" s="547"/>
      <c r="K237" s="548"/>
      <c r="L237" s="548"/>
      <c r="M237" s="549"/>
      <c r="N237" s="547"/>
      <c r="O237" s="548"/>
      <c r="P237" s="548"/>
      <c r="Q237" s="549"/>
      <c r="R237" s="518"/>
      <c r="S237" s="547"/>
      <c r="T237" s="548"/>
      <c r="U237" s="550"/>
    </row>
    <row r="238" spans="1:21" hidden="1" x14ac:dyDescent="0.2">
      <c r="A238" s="11" t="str">
        <f t="shared" si="80"/>
        <v>Nhs Lothian</v>
      </c>
      <c r="B238" s="11" t="str">
        <f t="shared" si="81"/>
        <v xml:space="preserve">Melanoma </v>
      </c>
      <c r="C238" s="139" t="str">
        <f t="shared" si="79"/>
        <v>Melanoma</v>
      </c>
      <c r="D238" s="89" t="s">
        <v>100</v>
      </c>
      <c r="E238" s="43"/>
      <c r="F238" s="38"/>
      <c r="G238" s="39"/>
      <c r="H238" s="39"/>
      <c r="I238" s="40"/>
      <c r="J238" s="38"/>
      <c r="K238" s="39"/>
      <c r="L238" s="39"/>
      <c r="M238" s="40"/>
      <c r="N238" s="38"/>
      <c r="O238" s="39"/>
      <c r="P238" s="39"/>
      <c r="Q238" s="40"/>
      <c r="R238" s="39"/>
      <c r="S238" s="77"/>
      <c r="T238" s="56"/>
      <c r="U238" s="104"/>
    </row>
    <row r="239" spans="1:21" x14ac:dyDescent="0.2">
      <c r="A239" s="11" t="str">
        <f t="shared" si="80"/>
        <v>Nhs Lothian</v>
      </c>
      <c r="B239" s="11" t="str">
        <f t="shared" si="81"/>
        <v xml:space="preserve">Melanoma </v>
      </c>
      <c r="C239" s="139" t="str">
        <f t="shared" si="79"/>
        <v>Melanoma</v>
      </c>
      <c r="D239" s="84" t="s">
        <v>100</v>
      </c>
      <c r="E239" s="21" t="s">
        <v>27</v>
      </c>
      <c r="F239" s="23"/>
      <c r="G239" s="24"/>
      <c r="H239" s="24"/>
      <c r="I239" s="25"/>
      <c r="J239" s="23"/>
      <c r="K239" s="24"/>
      <c r="L239" s="24"/>
      <c r="M239" s="25"/>
      <c r="N239" s="23"/>
      <c r="O239" s="24"/>
      <c r="P239" s="24"/>
      <c r="Q239" s="25"/>
      <c r="R239" s="39"/>
      <c r="S239" s="71"/>
      <c r="T239" s="72"/>
      <c r="U239" s="100"/>
    </row>
    <row r="240" spans="1:21" hidden="1" x14ac:dyDescent="0.2">
      <c r="A240" s="11" t="str">
        <f t="shared" si="80"/>
        <v>Nhs Lothian</v>
      </c>
      <c r="B240" s="11" t="str">
        <f t="shared" si="81"/>
        <v>MelanomaNA</v>
      </c>
      <c r="C240" s="139" t="str">
        <f t="shared" si="79"/>
        <v>Melanoma</v>
      </c>
      <c r="D240" s="502" t="s">
        <v>321</v>
      </c>
      <c r="E240" s="503"/>
      <c r="F240" s="504"/>
      <c r="G240" s="505"/>
      <c r="H240" s="505"/>
      <c r="I240" s="506"/>
      <c r="J240" s="504"/>
      <c r="K240" s="505"/>
      <c r="L240" s="505"/>
      <c r="M240" s="506"/>
      <c r="N240" s="504"/>
      <c r="O240" s="505"/>
      <c r="P240" s="505"/>
      <c r="Q240" s="506"/>
      <c r="R240" s="507"/>
      <c r="S240" s="508"/>
      <c r="T240" s="505"/>
      <c r="U240" s="509"/>
    </row>
    <row r="241" spans="1:21" hidden="1" x14ac:dyDescent="0.2">
      <c r="A241" s="11" t="str">
        <f t="shared" si="80"/>
        <v>Nhs Lothian</v>
      </c>
      <c r="B241" s="11" t="str">
        <f t="shared" si="81"/>
        <v>MelanomaNA</v>
      </c>
      <c r="C241" s="139" t="str">
        <f t="shared" si="79"/>
        <v>Melanoma</v>
      </c>
      <c r="D241" s="502" t="s">
        <v>321</v>
      </c>
      <c r="E241" s="503"/>
      <c r="F241" s="508"/>
      <c r="G241" s="510"/>
      <c r="H241" s="510"/>
      <c r="I241" s="511"/>
      <c r="J241" s="508"/>
      <c r="K241" s="510"/>
      <c r="L241" s="510"/>
      <c r="M241" s="511"/>
      <c r="N241" s="508"/>
      <c r="O241" s="510"/>
      <c r="P241" s="510"/>
      <c r="Q241" s="511"/>
      <c r="R241" s="507"/>
      <c r="S241" s="508"/>
      <c r="T241" s="510"/>
      <c r="U241" s="512"/>
    </row>
    <row r="242" spans="1:21" hidden="1" x14ac:dyDescent="0.2">
      <c r="A242" s="11" t="str">
        <f t="shared" si="80"/>
        <v>Nhs Lothian</v>
      </c>
      <c r="B242" s="11" t="str">
        <f t="shared" si="81"/>
        <v>MelanomaNA</v>
      </c>
      <c r="C242" s="139" t="str">
        <f t="shared" si="79"/>
        <v>Melanoma</v>
      </c>
      <c r="D242" s="502" t="s">
        <v>321</v>
      </c>
      <c r="E242" s="503"/>
      <c r="F242" s="513"/>
      <c r="G242" s="514"/>
      <c r="H242" s="514"/>
      <c r="I242" s="515"/>
      <c r="J242" s="516"/>
      <c r="K242" s="514"/>
      <c r="L242" s="514"/>
      <c r="M242" s="515"/>
      <c r="N242" s="516"/>
      <c r="O242" s="514"/>
      <c r="P242" s="514"/>
      <c r="Q242" s="515"/>
      <c r="R242" s="507"/>
      <c r="S242" s="516"/>
      <c r="T242" s="514"/>
      <c r="U242" s="517"/>
    </row>
    <row r="243" spans="1:21" hidden="1" x14ac:dyDescent="0.2">
      <c r="A243" s="11" t="str">
        <f t="shared" si="80"/>
        <v>Nhs Lothian</v>
      </c>
      <c r="B243" s="11" t="str">
        <f t="shared" si="81"/>
        <v>MelanomaNA</v>
      </c>
      <c r="C243" s="139" t="str">
        <f t="shared" si="79"/>
        <v>Melanoma</v>
      </c>
      <c r="D243" s="502" t="s">
        <v>321</v>
      </c>
      <c r="E243" s="503"/>
      <c r="F243" s="516"/>
      <c r="G243" s="514"/>
      <c r="H243" s="514"/>
      <c r="I243" s="515"/>
      <c r="J243" s="516"/>
      <c r="K243" s="514"/>
      <c r="L243" s="514"/>
      <c r="M243" s="515"/>
      <c r="N243" s="516"/>
      <c r="O243" s="514"/>
      <c r="P243" s="514"/>
      <c r="Q243" s="515"/>
      <c r="R243" s="507"/>
      <c r="S243" s="516"/>
      <c r="T243" s="514"/>
      <c r="U243" s="517"/>
    </row>
    <row r="244" spans="1:21" x14ac:dyDescent="0.2">
      <c r="A244" s="11" t="str">
        <f t="shared" si="80"/>
        <v>Nhs Lothian</v>
      </c>
      <c r="B244" s="11" t="str">
        <f t="shared" si="81"/>
        <v>Melanoma14</v>
      </c>
      <c r="C244" s="139" t="str">
        <f t="shared" si="79"/>
        <v>Melanoma</v>
      </c>
      <c r="D244" s="154">
        <v>14</v>
      </c>
      <c r="E244" s="578" t="s">
        <v>291</v>
      </c>
      <c r="F244" s="611">
        <v>1</v>
      </c>
      <c r="G244" s="612">
        <v>1</v>
      </c>
      <c r="H244" s="612">
        <v>0</v>
      </c>
      <c r="I244" s="613">
        <v>0</v>
      </c>
      <c r="J244" s="48"/>
      <c r="K244" s="46"/>
      <c r="L244" s="46"/>
      <c r="M244" s="47"/>
      <c r="N244" s="48"/>
      <c r="O244" s="46"/>
      <c r="P244" s="46"/>
      <c r="Q244" s="47"/>
      <c r="R244" s="39"/>
      <c r="S244" s="166">
        <f>I244</f>
        <v>0</v>
      </c>
      <c r="T244" s="167">
        <f>M244</f>
        <v>0</v>
      </c>
      <c r="U244" s="168">
        <f>Q244</f>
        <v>0</v>
      </c>
    </row>
    <row r="245" spans="1:21" ht="13.5" thickBot="1" x14ac:dyDescent="0.25">
      <c r="A245" s="11" t="str">
        <f t="shared" si="80"/>
        <v>Nhs Lothian</v>
      </c>
      <c r="B245" s="11" t="str">
        <f t="shared" si="81"/>
        <v>Melanoma15</v>
      </c>
      <c r="C245" s="139" t="str">
        <f t="shared" si="79"/>
        <v>Melanoma</v>
      </c>
      <c r="D245" s="154">
        <v>15</v>
      </c>
      <c r="E245" s="578" t="s">
        <v>292</v>
      </c>
      <c r="F245" s="611">
        <v>2</v>
      </c>
      <c r="G245" s="612">
        <v>2</v>
      </c>
      <c r="H245" s="612">
        <v>0</v>
      </c>
      <c r="I245" s="613">
        <v>0</v>
      </c>
      <c r="J245" s="48"/>
      <c r="K245" s="46"/>
      <c r="L245" s="46"/>
      <c r="M245" s="47"/>
      <c r="N245" s="48"/>
      <c r="O245" s="46"/>
      <c r="P245" s="46"/>
      <c r="Q245" s="47"/>
      <c r="R245" s="39"/>
      <c r="S245" s="177">
        <f>I245</f>
        <v>0</v>
      </c>
      <c r="T245" s="178">
        <f>M245</f>
        <v>0</v>
      </c>
      <c r="U245" s="180">
        <f>Q245</f>
        <v>0</v>
      </c>
    </row>
    <row r="246" spans="1:21" x14ac:dyDescent="0.2">
      <c r="A246" s="11" t="str">
        <f t="shared" si="80"/>
        <v>Nhs Lothian</v>
      </c>
      <c r="B246" s="11" t="str">
        <f t="shared" si="81"/>
        <v xml:space="preserve">Melanoma </v>
      </c>
      <c r="C246" s="139" t="str">
        <f t="shared" si="79"/>
        <v>Melanoma</v>
      </c>
      <c r="D246" s="84" t="s">
        <v>100</v>
      </c>
      <c r="E246" s="21" t="s">
        <v>281</v>
      </c>
      <c r="F246" s="23"/>
      <c r="G246" s="24"/>
      <c r="H246" s="24"/>
      <c r="I246" s="25"/>
      <c r="J246" s="23"/>
      <c r="K246" s="24"/>
      <c r="L246" s="24"/>
      <c r="M246" s="25"/>
      <c r="N246" s="23"/>
      <c r="O246" s="24"/>
      <c r="P246" s="24"/>
      <c r="Q246" s="25"/>
      <c r="R246" s="20"/>
      <c r="S246" s="71"/>
      <c r="T246" s="72"/>
      <c r="U246" s="100"/>
    </row>
    <row r="247" spans="1:21" x14ac:dyDescent="0.2">
      <c r="A247" s="11" t="str">
        <f t="shared" si="80"/>
        <v>Nhs Lothian</v>
      </c>
      <c r="B247" s="11" t="str">
        <f t="shared" si="81"/>
        <v>Melanoma16</v>
      </c>
      <c r="C247" s="139" t="str">
        <f t="shared" si="79"/>
        <v>Melanoma</v>
      </c>
      <c r="D247" s="430">
        <v>16</v>
      </c>
      <c r="E247" s="155" t="s">
        <v>322</v>
      </c>
      <c r="F247" s="596">
        <v>2.1000000000000001E-2</v>
      </c>
      <c r="G247" s="596">
        <v>2.1000000000000001E-2</v>
      </c>
      <c r="H247" s="596">
        <v>2.1000000000000001E-2</v>
      </c>
      <c r="I247" s="596">
        <v>2.1000000000000001E-2</v>
      </c>
      <c r="J247" s="49"/>
      <c r="K247" s="50"/>
      <c r="L247" s="50"/>
      <c r="M247" s="51"/>
      <c r="N247" s="49"/>
      <c r="O247" s="50"/>
      <c r="P247" s="50"/>
      <c r="Q247" s="51"/>
      <c r="R247" s="20"/>
      <c r="S247" s="537">
        <f t="shared" ref="S247" si="85">SUM(F247:I247)</f>
        <v>8.4000000000000005E-2</v>
      </c>
      <c r="T247" s="538">
        <f t="shared" ref="T247" si="86">SUM(J247:M247)</f>
        <v>0</v>
      </c>
      <c r="U247" s="539">
        <f t="shared" ref="U247" si="87">SUM(N247:Q247)</f>
        <v>0</v>
      </c>
    </row>
    <row r="248" spans="1:21" hidden="1" x14ac:dyDescent="0.2">
      <c r="C248" s="139" t="str">
        <f t="shared" si="79"/>
        <v>Melanoma</v>
      </c>
      <c r="D248" s="579" t="s">
        <v>321</v>
      </c>
      <c r="E248" s="481"/>
      <c r="F248" s="597"/>
      <c r="G248" s="597"/>
      <c r="H248" s="597"/>
      <c r="I248" s="597"/>
      <c r="J248" s="516"/>
      <c r="K248" s="514"/>
      <c r="L248" s="514"/>
      <c r="M248" s="515"/>
      <c r="N248" s="516"/>
      <c r="O248" s="514"/>
      <c r="P248" s="514"/>
      <c r="Q248" s="515"/>
      <c r="R248" s="518"/>
      <c r="S248" s="516"/>
      <c r="T248" s="514"/>
      <c r="U248" s="517"/>
    </row>
    <row r="249" spans="1:21" x14ac:dyDescent="0.2">
      <c r="C249" s="139" t="str">
        <f t="shared" si="79"/>
        <v>Melanoma</v>
      </c>
      <c r="D249" s="154">
        <v>18</v>
      </c>
      <c r="E249" s="424" t="s">
        <v>323</v>
      </c>
      <c r="F249" s="600">
        <v>0.98899999999999999</v>
      </c>
      <c r="G249" s="600">
        <v>0.98899999999999999</v>
      </c>
      <c r="H249" s="600">
        <v>0.98899999999999999</v>
      </c>
      <c r="I249" s="600">
        <v>0.98899999999999999</v>
      </c>
      <c r="J249" s="500"/>
      <c r="K249" s="498"/>
      <c r="L249" s="498"/>
      <c r="M249" s="499"/>
      <c r="N249" s="500"/>
      <c r="O249" s="498"/>
      <c r="P249" s="498"/>
      <c r="Q249" s="499"/>
      <c r="R249" s="79"/>
      <c r="S249" s="537">
        <f t="shared" ref="S249" si="88">SUM(F249:I249)</f>
        <v>3.956</v>
      </c>
      <c r="T249" s="538">
        <f t="shared" ref="T249" si="89">SUM(J249:M249)</f>
        <v>0</v>
      </c>
      <c r="U249" s="539">
        <f t="shared" ref="U249" si="90">SUM(N249:Q249)</f>
        <v>0</v>
      </c>
    </row>
    <row r="250" spans="1:21" hidden="1" x14ac:dyDescent="0.2">
      <c r="C250" s="139" t="str">
        <f t="shared" si="79"/>
        <v>Melanoma</v>
      </c>
      <c r="D250" s="579" t="s">
        <v>321</v>
      </c>
      <c r="E250" s="481"/>
      <c r="F250" s="601"/>
      <c r="G250" s="601"/>
      <c r="H250" s="601"/>
      <c r="I250" s="601"/>
      <c r="J250" s="513"/>
      <c r="K250" s="520"/>
      <c r="L250" s="520"/>
      <c r="M250" s="521"/>
      <c r="N250" s="513"/>
      <c r="O250" s="520"/>
      <c r="P250" s="520"/>
      <c r="Q250" s="521"/>
      <c r="R250" s="518"/>
      <c r="S250" s="534"/>
      <c r="T250" s="535"/>
      <c r="U250" s="536"/>
    </row>
    <row r="251" spans="1:21" x14ac:dyDescent="0.2">
      <c r="A251" s="11" t="str">
        <f t="shared" si="80"/>
        <v>Nhs Lothian</v>
      </c>
      <c r="B251" s="11" t="str">
        <f t="shared" si="81"/>
        <v>Melanoma19</v>
      </c>
      <c r="C251" s="139" t="str">
        <f t="shared" si="79"/>
        <v>Melanoma</v>
      </c>
      <c r="D251" s="483">
        <v>19</v>
      </c>
      <c r="E251" s="485" t="s">
        <v>324</v>
      </c>
      <c r="F251" s="602">
        <v>0</v>
      </c>
      <c r="G251" s="602">
        <v>0</v>
      </c>
      <c r="H251" s="602">
        <v>0</v>
      </c>
      <c r="I251" s="602">
        <v>0</v>
      </c>
      <c r="J251" s="529"/>
      <c r="K251" s="527"/>
      <c r="L251" s="527"/>
      <c r="M251" s="528"/>
      <c r="N251" s="529"/>
      <c r="O251" s="527"/>
      <c r="P251" s="527"/>
      <c r="Q251" s="528"/>
      <c r="R251" s="79"/>
      <c r="S251" s="537">
        <f t="shared" ref="S251:S253" si="91">SUM(F251:I251)</f>
        <v>0</v>
      </c>
      <c r="T251" s="538">
        <f t="shared" ref="T251:T253" si="92">SUM(J251:M251)</f>
        <v>0</v>
      </c>
      <c r="U251" s="539">
        <f t="shared" ref="U251:U253" si="93">SUM(N251:Q251)</f>
        <v>0</v>
      </c>
    </row>
    <row r="252" spans="1:21" x14ac:dyDescent="0.2">
      <c r="A252" s="11" t="str">
        <f t="shared" si="80"/>
        <v>Nhs Lothian</v>
      </c>
      <c r="B252" s="11" t="str">
        <f t="shared" si="81"/>
        <v>Melanoma20</v>
      </c>
      <c r="C252" s="139" t="str">
        <f t="shared" si="79"/>
        <v>Melanoma</v>
      </c>
      <c r="D252" s="483">
        <v>20</v>
      </c>
      <c r="E252" s="485" t="s">
        <v>326</v>
      </c>
      <c r="F252" s="592">
        <v>0</v>
      </c>
      <c r="G252" s="592">
        <v>0</v>
      </c>
      <c r="H252" s="592">
        <v>0</v>
      </c>
      <c r="I252" s="592">
        <v>0</v>
      </c>
      <c r="J252" s="533"/>
      <c r="K252" s="531"/>
      <c r="L252" s="531"/>
      <c r="M252" s="532"/>
      <c r="N252" s="533"/>
      <c r="O252" s="531"/>
      <c r="P252" s="531"/>
      <c r="Q252" s="532"/>
      <c r="R252" s="543"/>
      <c r="S252" s="166">
        <f t="shared" si="91"/>
        <v>0</v>
      </c>
      <c r="T252" s="167">
        <f t="shared" si="92"/>
        <v>0</v>
      </c>
      <c r="U252" s="168">
        <f t="shared" si="93"/>
        <v>0</v>
      </c>
    </row>
    <row r="253" spans="1:21" ht="13.5" thickBot="1" x14ac:dyDescent="0.25">
      <c r="A253" s="11" t="str">
        <f t="shared" si="80"/>
        <v>Nhs Lothian</v>
      </c>
      <c r="B253" s="11" t="str">
        <f t="shared" si="81"/>
        <v>Melanoma21</v>
      </c>
      <c r="C253" s="139" t="str">
        <f t="shared" si="79"/>
        <v>Melanoma</v>
      </c>
      <c r="D253" s="483">
        <v>21</v>
      </c>
      <c r="E253" s="485" t="s">
        <v>325</v>
      </c>
      <c r="F253" s="603">
        <v>0</v>
      </c>
      <c r="G253" s="603">
        <v>0</v>
      </c>
      <c r="H253" s="603">
        <v>0</v>
      </c>
      <c r="I253" s="603">
        <v>0</v>
      </c>
      <c r="J253" s="525"/>
      <c r="K253" s="523"/>
      <c r="L253" s="523"/>
      <c r="M253" s="524"/>
      <c r="N253" s="525"/>
      <c r="O253" s="523"/>
      <c r="P253" s="523"/>
      <c r="Q253" s="524"/>
      <c r="R253" s="544"/>
      <c r="S253" s="177">
        <f t="shared" si="91"/>
        <v>0</v>
      </c>
      <c r="T253" s="178">
        <f t="shared" si="92"/>
        <v>0</v>
      </c>
      <c r="U253" s="180">
        <f t="shared" si="93"/>
        <v>0</v>
      </c>
    </row>
    <row r="254" spans="1:21" ht="18.75" thickBot="1" x14ac:dyDescent="0.3">
      <c r="A254" s="11" t="str">
        <f t="shared" si="80"/>
        <v>Nhs Lothian</v>
      </c>
      <c r="B254" s="11" t="str">
        <f t="shared" si="81"/>
        <v>Ovarian</v>
      </c>
      <c r="C254" s="140"/>
      <c r="D254" s="429" t="s">
        <v>46</v>
      </c>
      <c r="E254" s="80"/>
      <c r="F254" s="127"/>
      <c r="G254" s="81"/>
      <c r="H254" s="81"/>
      <c r="I254" s="81"/>
      <c r="J254" s="81"/>
      <c r="K254" s="81"/>
      <c r="L254" s="81"/>
      <c r="M254" s="81"/>
      <c r="N254" s="69"/>
      <c r="O254" s="69"/>
      <c r="P254" s="69"/>
      <c r="Q254" s="69"/>
      <c r="R254" s="69"/>
      <c r="S254" s="134"/>
      <c r="T254" s="134"/>
      <c r="U254" s="135"/>
    </row>
    <row r="255" spans="1:21" x14ac:dyDescent="0.2">
      <c r="A255" s="11" t="str">
        <f t="shared" si="80"/>
        <v>Nhs Lothian</v>
      </c>
      <c r="B255" s="11" t="str">
        <f t="shared" si="81"/>
        <v>01</v>
      </c>
      <c r="C255" s="139">
        <f>C254</f>
        <v>0</v>
      </c>
      <c r="D255" s="84">
        <v>1</v>
      </c>
      <c r="E255" s="21" t="s">
        <v>103</v>
      </c>
      <c r="F255" s="198">
        <v>0</v>
      </c>
      <c r="G255" s="20"/>
      <c r="H255" s="20"/>
      <c r="I255" s="120"/>
      <c r="J255" s="119"/>
      <c r="K255" s="20"/>
      <c r="L255" s="20"/>
      <c r="M255" s="120"/>
      <c r="N255" s="119"/>
      <c r="O255" s="20"/>
      <c r="P255" s="20"/>
      <c r="Q255" s="120"/>
      <c r="R255" s="20"/>
      <c r="S255" s="117"/>
      <c r="T255" s="65"/>
      <c r="U255" s="118"/>
    </row>
    <row r="256" spans="1:21" x14ac:dyDescent="0.2">
      <c r="A256" s="11" t="str">
        <f t="shared" si="80"/>
        <v>Nhs Lothian</v>
      </c>
      <c r="B256" s="11" t="str">
        <f t="shared" si="81"/>
        <v>02</v>
      </c>
      <c r="C256" s="139">
        <f t="shared" ref="C256:C283" si="94">C255</f>
        <v>0</v>
      </c>
      <c r="D256" s="84">
        <v>2</v>
      </c>
      <c r="E256" s="21" t="s">
        <v>104</v>
      </c>
      <c r="F256" s="198">
        <v>0</v>
      </c>
      <c r="G256" s="20"/>
      <c r="H256" s="20"/>
      <c r="I256" s="120"/>
      <c r="J256" s="119"/>
      <c r="K256" s="20"/>
      <c r="L256" s="20"/>
      <c r="M256" s="120"/>
      <c r="N256" s="119"/>
      <c r="O256" s="20"/>
      <c r="P256" s="20"/>
      <c r="Q256" s="120"/>
      <c r="R256" s="20"/>
      <c r="S256" s="117"/>
      <c r="T256" s="65"/>
      <c r="U256" s="118"/>
    </row>
    <row r="257" spans="1:21" x14ac:dyDescent="0.2">
      <c r="A257" s="11" t="str">
        <f t="shared" si="80"/>
        <v>Nhs Lothian</v>
      </c>
      <c r="B257" s="11" t="str">
        <f t="shared" si="81"/>
        <v>03</v>
      </c>
      <c r="C257" s="139">
        <f t="shared" si="94"/>
        <v>0</v>
      </c>
      <c r="D257" s="84">
        <v>3</v>
      </c>
      <c r="E257" s="21" t="s">
        <v>289</v>
      </c>
      <c r="F257" s="198">
        <v>0</v>
      </c>
      <c r="G257" s="20"/>
      <c r="H257" s="20"/>
      <c r="I257" s="120"/>
      <c r="J257" s="119"/>
      <c r="K257" s="20"/>
      <c r="L257" s="20"/>
      <c r="M257" s="120"/>
      <c r="N257" s="119"/>
      <c r="O257" s="20"/>
      <c r="P257" s="20"/>
      <c r="Q257" s="120"/>
      <c r="R257" s="20"/>
      <c r="S257" s="117"/>
      <c r="T257" s="65"/>
      <c r="U257" s="118"/>
    </row>
    <row r="258" spans="1:21" x14ac:dyDescent="0.2">
      <c r="A258" s="11" t="str">
        <f t="shared" si="80"/>
        <v>Nhs Lothian</v>
      </c>
      <c r="B258" s="11" t="str">
        <f t="shared" si="81"/>
        <v xml:space="preserve">0 </v>
      </c>
      <c r="C258" s="139">
        <f t="shared" si="94"/>
        <v>0</v>
      </c>
      <c r="D258" s="85" t="s">
        <v>100</v>
      </c>
      <c r="E258" s="20"/>
      <c r="F258" s="119"/>
      <c r="G258" s="20"/>
      <c r="H258" s="20"/>
      <c r="I258" s="120"/>
      <c r="J258" s="119"/>
      <c r="K258" s="20"/>
      <c r="L258" s="20"/>
      <c r="M258" s="120"/>
      <c r="N258" s="119"/>
      <c r="O258" s="20"/>
      <c r="P258" s="20"/>
      <c r="Q258" s="120"/>
      <c r="R258" s="20"/>
      <c r="S258" s="117"/>
      <c r="T258" s="65"/>
      <c r="U258" s="118"/>
    </row>
    <row r="259" spans="1:21" x14ac:dyDescent="0.2">
      <c r="A259" s="11" t="str">
        <f t="shared" si="80"/>
        <v>Nhs Lothian</v>
      </c>
      <c r="B259" s="11" t="str">
        <f t="shared" si="81"/>
        <v xml:space="preserve">0 </v>
      </c>
      <c r="C259" s="139">
        <f t="shared" si="94"/>
        <v>0</v>
      </c>
      <c r="D259" s="84" t="s">
        <v>100</v>
      </c>
      <c r="E259" s="21" t="s">
        <v>36</v>
      </c>
      <c r="F259" s="23"/>
      <c r="G259" s="24"/>
      <c r="H259" s="24"/>
      <c r="I259" s="25"/>
      <c r="J259" s="23"/>
      <c r="K259" s="24"/>
      <c r="L259" s="24"/>
      <c r="M259" s="25"/>
      <c r="N259" s="23"/>
      <c r="O259" s="24"/>
      <c r="P259" s="24"/>
      <c r="Q259" s="25"/>
      <c r="R259" s="20"/>
      <c r="S259" s="71"/>
      <c r="T259" s="72"/>
      <c r="U259" s="100"/>
    </row>
    <row r="260" spans="1:21" x14ac:dyDescent="0.2">
      <c r="A260" s="11" t="str">
        <f t="shared" si="80"/>
        <v>Nhs Lothian</v>
      </c>
      <c r="B260" s="11" t="str">
        <f t="shared" si="81"/>
        <v>04</v>
      </c>
      <c r="C260" s="139">
        <f t="shared" si="94"/>
        <v>0</v>
      </c>
      <c r="D260" s="154">
        <v>4</v>
      </c>
      <c r="E260" s="155" t="s">
        <v>290</v>
      </c>
      <c r="F260" s="27"/>
      <c r="G260" s="28"/>
      <c r="H260" s="28"/>
      <c r="I260" s="29"/>
      <c r="J260" s="27"/>
      <c r="K260" s="28"/>
      <c r="L260" s="28"/>
      <c r="M260" s="29"/>
      <c r="N260" s="27"/>
      <c r="O260" s="28"/>
      <c r="P260" s="28"/>
      <c r="Q260" s="29"/>
      <c r="R260" s="20"/>
      <c r="S260" s="181">
        <f>SUM(F260:I260)</f>
        <v>0</v>
      </c>
      <c r="T260" s="182">
        <f>SUM(J260:M260)</f>
        <v>0</v>
      </c>
      <c r="U260" s="183">
        <f>SUM(N260:Q260)</f>
        <v>0</v>
      </c>
    </row>
    <row r="261" spans="1:21" hidden="1" x14ac:dyDescent="0.2">
      <c r="A261" s="11" t="str">
        <f t="shared" si="80"/>
        <v>Nhs Lothian</v>
      </c>
      <c r="B261" s="11" t="str">
        <f t="shared" si="81"/>
        <v>0NA</v>
      </c>
      <c r="C261" s="139">
        <f t="shared" si="94"/>
        <v>0</v>
      </c>
      <c r="D261" s="557" t="s">
        <v>321</v>
      </c>
      <c r="E261" s="551"/>
      <c r="F261" s="552"/>
      <c r="G261" s="553"/>
      <c r="H261" s="553"/>
      <c r="I261" s="554"/>
      <c r="J261" s="552"/>
      <c r="K261" s="553"/>
      <c r="L261" s="553"/>
      <c r="M261" s="554"/>
      <c r="N261" s="552"/>
      <c r="O261" s="553"/>
      <c r="P261" s="553"/>
      <c r="Q261" s="554"/>
      <c r="R261" s="555"/>
      <c r="S261" s="508"/>
      <c r="T261" s="510"/>
      <c r="U261" s="512"/>
    </row>
    <row r="262" spans="1:21" hidden="1" x14ac:dyDescent="0.2">
      <c r="A262" s="11" t="str">
        <f t="shared" si="80"/>
        <v>Nhs Lothian</v>
      </c>
      <c r="B262" s="11" t="str">
        <f t="shared" si="81"/>
        <v>0NA</v>
      </c>
      <c r="C262" s="139">
        <f t="shared" si="94"/>
        <v>0</v>
      </c>
      <c r="D262" s="545" t="s">
        <v>321</v>
      </c>
      <c r="E262" s="546"/>
      <c r="F262" s="547"/>
      <c r="G262" s="548"/>
      <c r="H262" s="548"/>
      <c r="I262" s="549"/>
      <c r="J262" s="547"/>
      <c r="K262" s="548"/>
      <c r="L262" s="548"/>
      <c r="M262" s="549"/>
      <c r="N262" s="547"/>
      <c r="O262" s="548"/>
      <c r="P262" s="548"/>
      <c r="Q262" s="549"/>
      <c r="R262" s="518"/>
      <c r="S262" s="549"/>
      <c r="T262" s="548"/>
      <c r="U262" s="550"/>
    </row>
    <row r="263" spans="1:21" x14ac:dyDescent="0.2">
      <c r="A263" s="11" t="str">
        <f t="shared" si="80"/>
        <v>Nhs Lothian</v>
      </c>
      <c r="B263" s="11" t="str">
        <f t="shared" si="81"/>
        <v xml:space="preserve">0 </v>
      </c>
      <c r="C263" s="139">
        <f t="shared" si="94"/>
        <v>0</v>
      </c>
      <c r="D263" s="88" t="s">
        <v>100</v>
      </c>
      <c r="E263" s="34"/>
      <c r="F263" s="35"/>
      <c r="G263" s="36"/>
      <c r="H263" s="36"/>
      <c r="I263" s="37"/>
      <c r="J263" s="38"/>
      <c r="K263" s="39"/>
      <c r="L263" s="39"/>
      <c r="M263" s="40"/>
      <c r="N263" s="38"/>
      <c r="O263" s="39"/>
      <c r="P263" s="39"/>
      <c r="Q263" s="40"/>
      <c r="R263" s="41"/>
      <c r="S263" s="77"/>
      <c r="T263" s="56"/>
      <c r="U263" s="104"/>
    </row>
    <row r="264" spans="1:21" hidden="1" x14ac:dyDescent="0.2">
      <c r="A264" s="11" t="str">
        <f t="shared" si="80"/>
        <v>Nhs Lothian</v>
      </c>
      <c r="B264" s="11" t="str">
        <f t="shared" si="81"/>
        <v xml:space="preserve">0 </v>
      </c>
      <c r="C264" s="139">
        <f t="shared" si="94"/>
        <v>0</v>
      </c>
      <c r="D264" s="84" t="s">
        <v>100</v>
      </c>
      <c r="E264" s="21" t="s">
        <v>32</v>
      </c>
      <c r="F264" s="23"/>
      <c r="G264" s="24"/>
      <c r="H264" s="24"/>
      <c r="I264" s="25"/>
      <c r="J264" s="23"/>
      <c r="K264" s="24"/>
      <c r="L264" s="24"/>
      <c r="M264" s="25"/>
      <c r="N264" s="23"/>
      <c r="O264" s="24"/>
      <c r="P264" s="24"/>
      <c r="Q264" s="25"/>
      <c r="R264" s="20"/>
      <c r="S264" s="71"/>
      <c r="T264" s="72"/>
      <c r="U264" s="100"/>
    </row>
    <row r="265" spans="1:21" hidden="1" x14ac:dyDescent="0.2">
      <c r="A265" s="11" t="str">
        <f t="shared" si="80"/>
        <v>Nhs Lothian</v>
      </c>
      <c r="B265" s="11" t="str">
        <f t="shared" si="81"/>
        <v>0NA</v>
      </c>
      <c r="C265" s="139">
        <f t="shared" si="94"/>
        <v>0</v>
      </c>
      <c r="D265" s="557" t="s">
        <v>321</v>
      </c>
      <c r="E265" s="558"/>
      <c r="F265" s="559"/>
      <c r="G265" s="560"/>
      <c r="H265" s="560"/>
      <c r="I265" s="561"/>
      <c r="J265" s="559"/>
      <c r="K265" s="560"/>
      <c r="L265" s="560"/>
      <c r="M265" s="561"/>
      <c r="N265" s="559"/>
      <c r="O265" s="560"/>
      <c r="P265" s="560"/>
      <c r="Q265" s="561"/>
      <c r="R265" s="556"/>
      <c r="S265" s="504">
        <f>SUM(F265:I265)</f>
        <v>0</v>
      </c>
      <c r="T265" s="505">
        <f>SUM(J265:M265)</f>
        <v>0</v>
      </c>
      <c r="U265" s="509">
        <f>SUM(N265:Q265)</f>
        <v>0</v>
      </c>
    </row>
    <row r="266" spans="1:21" hidden="1" x14ac:dyDescent="0.2">
      <c r="A266" s="11" t="str">
        <f t="shared" si="80"/>
        <v>Nhs Lothian</v>
      </c>
      <c r="B266" s="11" t="str">
        <f t="shared" si="81"/>
        <v>0NA</v>
      </c>
      <c r="C266" s="139">
        <f t="shared" si="94"/>
        <v>0</v>
      </c>
      <c r="D266" s="557" t="s">
        <v>321</v>
      </c>
      <c r="E266" s="551"/>
      <c r="F266" s="552"/>
      <c r="G266" s="553"/>
      <c r="H266" s="553"/>
      <c r="I266" s="554"/>
      <c r="J266" s="552"/>
      <c r="K266" s="553"/>
      <c r="L266" s="553"/>
      <c r="M266" s="554"/>
      <c r="N266" s="552"/>
      <c r="O266" s="553"/>
      <c r="P266" s="553"/>
      <c r="Q266" s="554"/>
      <c r="R266" s="556"/>
      <c r="S266" s="508">
        <f t="shared" ref="S266" si="95">SUM(F266:I266)</f>
        <v>0</v>
      </c>
      <c r="T266" s="510">
        <f t="shared" ref="T266" si="96">SUM(J266:M266)</f>
        <v>0</v>
      </c>
      <c r="U266" s="512">
        <f t="shared" ref="U266" si="97">SUM(N266:Q266)</f>
        <v>0</v>
      </c>
    </row>
    <row r="267" spans="1:21" hidden="1" x14ac:dyDescent="0.2">
      <c r="A267" s="11" t="str">
        <f t="shared" si="80"/>
        <v>Nhs Lothian</v>
      </c>
      <c r="B267" s="11" t="str">
        <f t="shared" si="81"/>
        <v>0NA</v>
      </c>
      <c r="C267" s="139">
        <f t="shared" si="94"/>
        <v>0</v>
      </c>
      <c r="D267" s="557" t="s">
        <v>321</v>
      </c>
      <c r="E267" s="546"/>
      <c r="F267" s="547"/>
      <c r="G267" s="548"/>
      <c r="H267" s="548"/>
      <c r="I267" s="549"/>
      <c r="J267" s="547"/>
      <c r="K267" s="548"/>
      <c r="L267" s="548"/>
      <c r="M267" s="549"/>
      <c r="N267" s="547"/>
      <c r="O267" s="548"/>
      <c r="P267" s="548"/>
      <c r="Q267" s="549"/>
      <c r="R267" s="518"/>
      <c r="S267" s="547"/>
      <c r="T267" s="548"/>
      <c r="U267" s="550"/>
    </row>
    <row r="268" spans="1:21" hidden="1" x14ac:dyDescent="0.2">
      <c r="A268" s="11" t="str">
        <f t="shared" si="80"/>
        <v>Nhs Lothian</v>
      </c>
      <c r="B268" s="11" t="str">
        <f t="shared" si="81"/>
        <v xml:space="preserve">0 </v>
      </c>
      <c r="C268" s="139">
        <f t="shared" si="94"/>
        <v>0</v>
      </c>
      <c r="D268" s="89" t="s">
        <v>100</v>
      </c>
      <c r="E268" s="43"/>
      <c r="F268" s="38"/>
      <c r="G268" s="39"/>
      <c r="H268" s="39"/>
      <c r="I268" s="40"/>
      <c r="J268" s="38"/>
      <c r="K268" s="39"/>
      <c r="L268" s="39"/>
      <c r="M268" s="40"/>
      <c r="N268" s="38"/>
      <c r="O268" s="39"/>
      <c r="P268" s="39"/>
      <c r="Q268" s="40"/>
      <c r="R268" s="39"/>
      <c r="S268" s="77"/>
      <c r="T268" s="56"/>
      <c r="U268" s="104"/>
    </row>
    <row r="269" spans="1:21" x14ac:dyDescent="0.2">
      <c r="A269" s="11" t="str">
        <f t="shared" si="80"/>
        <v>Nhs Lothian</v>
      </c>
      <c r="B269" s="11" t="str">
        <f t="shared" si="81"/>
        <v xml:space="preserve">0 </v>
      </c>
      <c r="C269" s="139">
        <f t="shared" si="94"/>
        <v>0</v>
      </c>
      <c r="D269" s="84" t="s">
        <v>100</v>
      </c>
      <c r="E269" s="21" t="s">
        <v>27</v>
      </c>
      <c r="F269" s="23"/>
      <c r="G269" s="24"/>
      <c r="H269" s="24"/>
      <c r="I269" s="25"/>
      <c r="J269" s="23"/>
      <c r="K269" s="24"/>
      <c r="L269" s="24"/>
      <c r="M269" s="25"/>
      <c r="N269" s="23"/>
      <c r="O269" s="24"/>
      <c r="P269" s="24"/>
      <c r="Q269" s="25"/>
      <c r="R269" s="39"/>
      <c r="S269" s="71"/>
      <c r="T269" s="72"/>
      <c r="U269" s="100"/>
    </row>
    <row r="270" spans="1:21" hidden="1" x14ac:dyDescent="0.2">
      <c r="A270" s="11" t="str">
        <f t="shared" si="80"/>
        <v>Nhs Lothian</v>
      </c>
      <c r="B270" s="11" t="str">
        <f t="shared" si="81"/>
        <v>0NA</v>
      </c>
      <c r="C270" s="139">
        <f t="shared" si="94"/>
        <v>0</v>
      </c>
      <c r="D270" s="502" t="s">
        <v>321</v>
      </c>
      <c r="E270" s="503"/>
      <c r="F270" s="504"/>
      <c r="G270" s="505"/>
      <c r="H270" s="505"/>
      <c r="I270" s="506"/>
      <c r="J270" s="504"/>
      <c r="K270" s="505"/>
      <c r="L270" s="505"/>
      <c r="M270" s="506"/>
      <c r="N270" s="504"/>
      <c r="O270" s="505"/>
      <c r="P270" s="505"/>
      <c r="Q270" s="506"/>
      <c r="R270" s="507"/>
      <c r="S270" s="508"/>
      <c r="T270" s="505"/>
      <c r="U270" s="509"/>
    </row>
    <row r="271" spans="1:21" hidden="1" x14ac:dyDescent="0.2">
      <c r="A271" s="11" t="str">
        <f t="shared" si="80"/>
        <v>Nhs Lothian</v>
      </c>
      <c r="B271" s="11" t="str">
        <f t="shared" si="81"/>
        <v>0NA</v>
      </c>
      <c r="C271" s="139">
        <f t="shared" si="94"/>
        <v>0</v>
      </c>
      <c r="D271" s="502" t="s">
        <v>321</v>
      </c>
      <c r="E271" s="503"/>
      <c r="F271" s="508"/>
      <c r="G271" s="510"/>
      <c r="H271" s="510"/>
      <c r="I271" s="511"/>
      <c r="J271" s="508"/>
      <c r="K271" s="510"/>
      <c r="L271" s="510"/>
      <c r="M271" s="511"/>
      <c r="N271" s="508"/>
      <c r="O271" s="510"/>
      <c r="P271" s="510"/>
      <c r="Q271" s="511"/>
      <c r="R271" s="507"/>
      <c r="S271" s="508"/>
      <c r="T271" s="510"/>
      <c r="U271" s="512"/>
    </row>
    <row r="272" spans="1:21" hidden="1" x14ac:dyDescent="0.2">
      <c r="A272" s="11" t="str">
        <f t="shared" si="80"/>
        <v>Nhs Lothian</v>
      </c>
      <c r="B272" s="11" t="str">
        <f t="shared" si="81"/>
        <v>0NA</v>
      </c>
      <c r="C272" s="139">
        <f t="shared" si="94"/>
        <v>0</v>
      </c>
      <c r="D272" s="502" t="s">
        <v>321</v>
      </c>
      <c r="E272" s="503"/>
      <c r="F272" s="513"/>
      <c r="G272" s="514"/>
      <c r="H272" s="514"/>
      <c r="I272" s="515"/>
      <c r="J272" s="516"/>
      <c r="K272" s="514"/>
      <c r="L272" s="514"/>
      <c r="M272" s="515"/>
      <c r="N272" s="516"/>
      <c r="O272" s="514"/>
      <c r="P272" s="514"/>
      <c r="Q272" s="515"/>
      <c r="R272" s="507"/>
      <c r="S272" s="516"/>
      <c r="T272" s="514"/>
      <c r="U272" s="517"/>
    </row>
    <row r="273" spans="1:21" hidden="1" x14ac:dyDescent="0.2">
      <c r="A273" s="11" t="str">
        <f t="shared" si="80"/>
        <v>Nhs Lothian</v>
      </c>
      <c r="B273" s="11" t="str">
        <f t="shared" si="81"/>
        <v>0NA</v>
      </c>
      <c r="C273" s="139">
        <f t="shared" si="94"/>
        <v>0</v>
      </c>
      <c r="D273" s="502" t="s">
        <v>321</v>
      </c>
      <c r="E273" s="503"/>
      <c r="F273" s="516"/>
      <c r="G273" s="514"/>
      <c r="H273" s="514"/>
      <c r="I273" s="515"/>
      <c r="J273" s="516"/>
      <c r="K273" s="514"/>
      <c r="L273" s="514"/>
      <c r="M273" s="515"/>
      <c r="N273" s="516"/>
      <c r="O273" s="514"/>
      <c r="P273" s="514"/>
      <c r="Q273" s="515"/>
      <c r="R273" s="507"/>
      <c r="S273" s="516"/>
      <c r="T273" s="514"/>
      <c r="U273" s="517"/>
    </row>
    <row r="274" spans="1:21" x14ac:dyDescent="0.2">
      <c r="A274" s="11" t="str">
        <f t="shared" si="80"/>
        <v>Nhs Lothian</v>
      </c>
      <c r="B274" s="11" t="str">
        <f t="shared" si="81"/>
        <v>014</v>
      </c>
      <c r="C274" s="139">
        <f t="shared" si="94"/>
        <v>0</v>
      </c>
      <c r="D274" s="154">
        <v>14</v>
      </c>
      <c r="E274" s="440" t="s">
        <v>291</v>
      </c>
      <c r="F274" s="48"/>
      <c r="G274" s="46"/>
      <c r="H274" s="46"/>
      <c r="I274" s="47"/>
      <c r="J274" s="48"/>
      <c r="K274" s="46"/>
      <c r="L274" s="46"/>
      <c r="M274" s="47"/>
      <c r="N274" s="48"/>
      <c r="O274" s="46"/>
      <c r="P274" s="46"/>
      <c r="Q274" s="47"/>
      <c r="R274" s="39"/>
      <c r="S274" s="166">
        <f>I274</f>
        <v>0</v>
      </c>
      <c r="T274" s="167">
        <f>M274</f>
        <v>0</v>
      </c>
      <c r="U274" s="168">
        <f>Q274</f>
        <v>0</v>
      </c>
    </row>
    <row r="275" spans="1:21" ht="13.5" thickBot="1" x14ac:dyDescent="0.25">
      <c r="A275" s="11" t="str">
        <f t="shared" si="80"/>
        <v>Nhs Lothian</v>
      </c>
      <c r="B275" s="11" t="str">
        <f t="shared" si="81"/>
        <v>015</v>
      </c>
      <c r="C275" s="139">
        <f t="shared" si="94"/>
        <v>0</v>
      </c>
      <c r="D275" s="154">
        <v>15</v>
      </c>
      <c r="E275" s="440" t="s">
        <v>292</v>
      </c>
      <c r="F275" s="48"/>
      <c r="G275" s="46"/>
      <c r="H275" s="46"/>
      <c r="I275" s="47"/>
      <c r="J275" s="48"/>
      <c r="K275" s="46"/>
      <c r="L275" s="46"/>
      <c r="M275" s="47"/>
      <c r="N275" s="48"/>
      <c r="O275" s="46"/>
      <c r="P275" s="46"/>
      <c r="Q275" s="47"/>
      <c r="R275" s="39"/>
      <c r="S275" s="177">
        <f>I275</f>
        <v>0</v>
      </c>
      <c r="T275" s="178">
        <f>M275</f>
        <v>0</v>
      </c>
      <c r="U275" s="180">
        <f>Q275</f>
        <v>0</v>
      </c>
    </row>
    <row r="276" spans="1:21" x14ac:dyDescent="0.2">
      <c r="A276" s="11" t="str">
        <f t="shared" si="80"/>
        <v>Nhs Lothian</v>
      </c>
      <c r="B276" s="11" t="str">
        <f t="shared" si="81"/>
        <v xml:space="preserve">0 </v>
      </c>
      <c r="C276" s="139">
        <f t="shared" si="94"/>
        <v>0</v>
      </c>
      <c r="D276" s="84" t="s">
        <v>100</v>
      </c>
      <c r="E276" s="21" t="s">
        <v>281</v>
      </c>
      <c r="F276" s="23"/>
      <c r="G276" s="24"/>
      <c r="H276" s="24"/>
      <c r="I276" s="25"/>
      <c r="J276" s="23"/>
      <c r="K276" s="24"/>
      <c r="L276" s="24"/>
      <c r="M276" s="25"/>
      <c r="N276" s="23"/>
      <c r="O276" s="24"/>
      <c r="P276" s="24"/>
      <c r="Q276" s="25"/>
      <c r="R276" s="20"/>
      <c r="S276" s="71"/>
      <c r="T276" s="72"/>
      <c r="U276" s="100"/>
    </row>
    <row r="277" spans="1:21" x14ac:dyDescent="0.2">
      <c r="A277" s="11" t="str">
        <f t="shared" si="80"/>
        <v>Nhs Lothian</v>
      </c>
      <c r="B277" s="11" t="str">
        <f t="shared" si="81"/>
        <v>016</v>
      </c>
      <c r="C277" s="139">
        <f t="shared" si="94"/>
        <v>0</v>
      </c>
      <c r="D277" s="430">
        <v>16</v>
      </c>
      <c r="E277" s="155" t="s">
        <v>322</v>
      </c>
      <c r="F277" s="49"/>
      <c r="G277" s="50"/>
      <c r="H277" s="50"/>
      <c r="I277" s="51"/>
      <c r="J277" s="49"/>
      <c r="K277" s="50"/>
      <c r="L277" s="50"/>
      <c r="M277" s="51"/>
      <c r="N277" s="49"/>
      <c r="O277" s="50"/>
      <c r="P277" s="50"/>
      <c r="Q277" s="51"/>
      <c r="R277" s="20"/>
      <c r="S277" s="537">
        <f t="shared" ref="S277" si="98">SUM(F277:I277)</f>
        <v>0</v>
      </c>
      <c r="T277" s="538">
        <f t="shared" ref="T277" si="99">SUM(J277:M277)</f>
        <v>0</v>
      </c>
      <c r="U277" s="539">
        <f t="shared" ref="U277" si="100">SUM(N277:Q277)</f>
        <v>0</v>
      </c>
    </row>
    <row r="278" spans="1:21" hidden="1" x14ac:dyDescent="0.2">
      <c r="C278" s="139">
        <f t="shared" si="94"/>
        <v>0</v>
      </c>
      <c r="D278" s="579" t="s">
        <v>321</v>
      </c>
      <c r="E278" s="481"/>
      <c r="F278" s="516"/>
      <c r="G278" s="514"/>
      <c r="H278" s="514"/>
      <c r="I278" s="515"/>
      <c r="J278" s="516"/>
      <c r="K278" s="514"/>
      <c r="L278" s="514"/>
      <c r="M278" s="515"/>
      <c r="N278" s="516"/>
      <c r="O278" s="514"/>
      <c r="P278" s="514"/>
      <c r="Q278" s="515"/>
      <c r="R278" s="518"/>
      <c r="S278" s="516"/>
      <c r="T278" s="514"/>
      <c r="U278" s="517"/>
    </row>
    <row r="279" spans="1:21" x14ac:dyDescent="0.2">
      <c r="C279" s="139">
        <f t="shared" si="94"/>
        <v>0</v>
      </c>
      <c r="D279" s="154">
        <v>18</v>
      </c>
      <c r="E279" s="424" t="s">
        <v>323</v>
      </c>
      <c r="F279" s="497"/>
      <c r="G279" s="498"/>
      <c r="H279" s="498"/>
      <c r="I279" s="499"/>
      <c r="J279" s="500"/>
      <c r="K279" s="498"/>
      <c r="L279" s="498"/>
      <c r="M279" s="499"/>
      <c r="N279" s="500"/>
      <c r="O279" s="498"/>
      <c r="P279" s="498"/>
      <c r="Q279" s="499"/>
      <c r="R279" s="79"/>
      <c r="S279" s="173"/>
      <c r="T279" s="482"/>
      <c r="U279" s="501"/>
    </row>
    <row r="280" spans="1:21" hidden="1" x14ac:dyDescent="0.2">
      <c r="C280" s="139">
        <f t="shared" si="94"/>
        <v>0</v>
      </c>
      <c r="D280" s="579" t="s">
        <v>321</v>
      </c>
      <c r="E280" s="481"/>
      <c r="F280" s="519"/>
      <c r="G280" s="520"/>
      <c r="H280" s="520"/>
      <c r="I280" s="521"/>
      <c r="J280" s="513"/>
      <c r="K280" s="520"/>
      <c r="L280" s="520"/>
      <c r="M280" s="521"/>
      <c r="N280" s="513"/>
      <c r="O280" s="520"/>
      <c r="P280" s="520"/>
      <c r="Q280" s="521"/>
      <c r="R280" s="518"/>
      <c r="S280" s="534"/>
      <c r="T280" s="535"/>
      <c r="U280" s="536"/>
    </row>
    <row r="281" spans="1:21" x14ac:dyDescent="0.2">
      <c r="A281" s="11" t="str">
        <f t="shared" si="80"/>
        <v>Nhs Lothian</v>
      </c>
      <c r="B281" s="11" t="str">
        <f t="shared" si="81"/>
        <v>019</v>
      </c>
      <c r="C281" s="139">
        <f t="shared" si="94"/>
        <v>0</v>
      </c>
      <c r="D281" s="483">
        <v>19</v>
      </c>
      <c r="E281" s="485" t="s">
        <v>324</v>
      </c>
      <c r="F281" s="526"/>
      <c r="G281" s="527"/>
      <c r="H281" s="527"/>
      <c r="I281" s="528"/>
      <c r="J281" s="529"/>
      <c r="K281" s="527"/>
      <c r="L281" s="527"/>
      <c r="M281" s="528"/>
      <c r="N281" s="529"/>
      <c r="O281" s="527"/>
      <c r="P281" s="527"/>
      <c r="Q281" s="528"/>
      <c r="R281" s="79"/>
      <c r="S281" s="537">
        <f t="shared" ref="S281:S283" si="101">SUM(F281:I281)</f>
        <v>0</v>
      </c>
      <c r="T281" s="538">
        <f t="shared" ref="T281:T283" si="102">SUM(J281:M281)</f>
        <v>0</v>
      </c>
      <c r="U281" s="539">
        <f t="shared" ref="U281:U283" si="103">SUM(N281:Q281)</f>
        <v>0</v>
      </c>
    </row>
    <row r="282" spans="1:21" x14ac:dyDescent="0.2">
      <c r="A282" s="11" t="str">
        <f t="shared" si="80"/>
        <v>Nhs Lothian</v>
      </c>
      <c r="B282" s="11" t="str">
        <f t="shared" si="81"/>
        <v>020</v>
      </c>
      <c r="C282" s="139">
        <f t="shared" si="94"/>
        <v>0</v>
      </c>
      <c r="D282" s="483">
        <v>20</v>
      </c>
      <c r="E282" s="485" t="s">
        <v>326</v>
      </c>
      <c r="F282" s="530"/>
      <c r="G282" s="531"/>
      <c r="H282" s="531"/>
      <c r="I282" s="532"/>
      <c r="J282" s="533"/>
      <c r="K282" s="531"/>
      <c r="L282" s="531"/>
      <c r="M282" s="532"/>
      <c r="N282" s="533"/>
      <c r="O282" s="531"/>
      <c r="P282" s="531"/>
      <c r="Q282" s="532"/>
      <c r="R282" s="543"/>
      <c r="S282" s="166">
        <f t="shared" si="101"/>
        <v>0</v>
      </c>
      <c r="T282" s="167">
        <f t="shared" si="102"/>
        <v>0</v>
      </c>
      <c r="U282" s="168">
        <f t="shared" si="103"/>
        <v>0</v>
      </c>
    </row>
    <row r="283" spans="1:21" ht="13.5" thickBot="1" x14ac:dyDescent="0.25">
      <c r="A283" s="11" t="str">
        <f t="shared" si="80"/>
        <v>Nhs Lothian</v>
      </c>
      <c r="B283" s="11" t="str">
        <f t="shared" si="81"/>
        <v>021</v>
      </c>
      <c r="C283" s="139">
        <f t="shared" si="94"/>
        <v>0</v>
      </c>
      <c r="D283" s="483">
        <v>21</v>
      </c>
      <c r="E283" s="485" t="s">
        <v>325</v>
      </c>
      <c r="F283" s="522"/>
      <c r="G283" s="523"/>
      <c r="H283" s="523"/>
      <c r="I283" s="524"/>
      <c r="J283" s="525"/>
      <c r="K283" s="523"/>
      <c r="L283" s="523"/>
      <c r="M283" s="524"/>
      <c r="N283" s="525"/>
      <c r="O283" s="523"/>
      <c r="P283" s="523"/>
      <c r="Q283" s="524"/>
      <c r="R283" s="544"/>
      <c r="S283" s="177">
        <f t="shared" si="101"/>
        <v>0</v>
      </c>
      <c r="T283" s="178">
        <f t="shared" si="102"/>
        <v>0</v>
      </c>
      <c r="U283" s="180">
        <f t="shared" si="103"/>
        <v>0</v>
      </c>
    </row>
    <row r="284" spans="1:21" ht="18.75" thickBot="1" x14ac:dyDescent="0.3">
      <c r="A284" s="11" t="str">
        <f t="shared" si="80"/>
        <v>Nhs Lothian</v>
      </c>
      <c r="B284" s="11" t="str">
        <f t="shared" si="81"/>
        <v>Upper GIUpper GI</v>
      </c>
      <c r="C284" s="140" t="str">
        <f>D284</f>
        <v>Upper GI</v>
      </c>
      <c r="D284" s="429" t="s">
        <v>47</v>
      </c>
      <c r="E284" s="80"/>
      <c r="F284" s="81"/>
      <c r="G284" s="81"/>
      <c r="H284" s="81"/>
      <c r="I284" s="81"/>
      <c r="J284" s="81"/>
      <c r="K284" s="81"/>
      <c r="L284" s="81"/>
      <c r="M284" s="81"/>
      <c r="N284" s="69"/>
      <c r="O284" s="69"/>
      <c r="P284" s="69"/>
      <c r="Q284" s="69"/>
      <c r="R284" s="69"/>
      <c r="S284" s="134"/>
      <c r="T284" s="134"/>
      <c r="U284" s="135"/>
    </row>
    <row r="285" spans="1:21" x14ac:dyDescent="0.2">
      <c r="A285" s="11" t="str">
        <f t="shared" si="80"/>
        <v>Nhs Lothian</v>
      </c>
      <c r="B285" s="11" t="str">
        <f t="shared" si="81"/>
        <v>Upper GI1</v>
      </c>
      <c r="C285" s="139" t="str">
        <f>C284</f>
        <v>Upper GI</v>
      </c>
      <c r="D285" s="84">
        <v>1</v>
      </c>
      <c r="E285" s="21" t="s">
        <v>103</v>
      </c>
      <c r="F285" s="615">
        <v>1</v>
      </c>
      <c r="G285" s="20"/>
      <c r="H285" s="20"/>
      <c r="I285" s="120"/>
      <c r="J285" s="119"/>
      <c r="K285" s="20"/>
      <c r="L285" s="20"/>
      <c r="M285" s="120"/>
      <c r="N285" s="119"/>
      <c r="O285" s="20"/>
      <c r="P285" s="20"/>
      <c r="Q285" s="120"/>
      <c r="R285" s="20"/>
      <c r="S285" s="117"/>
      <c r="T285" s="65"/>
      <c r="U285" s="118"/>
    </row>
    <row r="286" spans="1:21" x14ac:dyDescent="0.2">
      <c r="A286" s="11" t="str">
        <f t="shared" si="80"/>
        <v>Nhs Lothian</v>
      </c>
      <c r="B286" s="11" t="str">
        <f t="shared" si="81"/>
        <v>Upper GI2</v>
      </c>
      <c r="C286" s="139" t="str">
        <f t="shared" ref="C286:C313" si="104">C285</f>
        <v>Upper GI</v>
      </c>
      <c r="D286" s="84">
        <v>2</v>
      </c>
      <c r="E286" s="21" t="s">
        <v>104</v>
      </c>
      <c r="F286" s="615">
        <v>0.98299999999999998</v>
      </c>
      <c r="G286" s="20"/>
      <c r="H286" s="20"/>
      <c r="I286" s="120"/>
      <c r="J286" s="119"/>
      <c r="K286" s="20"/>
      <c r="L286" s="20"/>
      <c r="M286" s="120"/>
      <c r="N286" s="119"/>
      <c r="O286" s="20"/>
      <c r="P286" s="20"/>
      <c r="Q286" s="120"/>
      <c r="R286" s="20"/>
      <c r="S286" s="117"/>
      <c r="T286" s="65"/>
      <c r="U286" s="118"/>
    </row>
    <row r="287" spans="1:21" x14ac:dyDescent="0.2">
      <c r="A287" s="11" t="str">
        <f t="shared" si="80"/>
        <v>Nhs Lothian</v>
      </c>
      <c r="B287" s="11" t="str">
        <f t="shared" si="81"/>
        <v>Upper GI3</v>
      </c>
      <c r="C287" s="139" t="str">
        <f t="shared" si="104"/>
        <v>Upper GI</v>
      </c>
      <c r="D287" s="84">
        <v>3</v>
      </c>
      <c r="E287" s="21" t="s">
        <v>289</v>
      </c>
      <c r="F287" s="609">
        <v>237</v>
      </c>
      <c r="G287" s="20"/>
      <c r="H287" s="20"/>
      <c r="I287" s="120"/>
      <c r="J287" s="119"/>
      <c r="K287" s="20"/>
      <c r="L287" s="20"/>
      <c r="M287" s="120"/>
      <c r="N287" s="119"/>
      <c r="O287" s="20"/>
      <c r="P287" s="20"/>
      <c r="Q287" s="120"/>
      <c r="R287" s="20"/>
      <c r="S287" s="117"/>
      <c r="T287" s="65"/>
      <c r="U287" s="118"/>
    </row>
    <row r="288" spans="1:21" x14ac:dyDescent="0.2">
      <c r="A288" s="11" t="str">
        <f t="shared" si="80"/>
        <v>Nhs Lothian</v>
      </c>
      <c r="B288" s="11" t="str">
        <f t="shared" si="81"/>
        <v xml:space="preserve">Upper GI </v>
      </c>
      <c r="C288" s="139" t="str">
        <f t="shared" si="104"/>
        <v>Upper GI</v>
      </c>
      <c r="D288" s="85" t="s">
        <v>100</v>
      </c>
      <c r="E288" s="20"/>
      <c r="F288" s="119"/>
      <c r="G288" s="20"/>
      <c r="H288" s="20"/>
      <c r="I288" s="120"/>
      <c r="J288" s="119"/>
      <c r="K288" s="20"/>
      <c r="L288" s="20"/>
      <c r="M288" s="120"/>
      <c r="N288" s="119"/>
      <c r="O288" s="20"/>
      <c r="P288" s="20"/>
      <c r="Q288" s="120"/>
      <c r="R288" s="20"/>
      <c r="S288" s="117"/>
      <c r="T288" s="65"/>
      <c r="U288" s="118"/>
    </row>
    <row r="289" spans="1:21" x14ac:dyDescent="0.2">
      <c r="A289" s="11" t="str">
        <f t="shared" si="80"/>
        <v>Nhs Lothian</v>
      </c>
      <c r="B289" s="11" t="str">
        <f t="shared" si="81"/>
        <v xml:space="preserve">Upper GI </v>
      </c>
      <c r="C289" s="139" t="str">
        <f t="shared" si="104"/>
        <v>Upper GI</v>
      </c>
      <c r="D289" s="84" t="s">
        <v>100</v>
      </c>
      <c r="E289" s="21" t="s">
        <v>36</v>
      </c>
      <c r="F289" s="23"/>
      <c r="G289" s="24"/>
      <c r="H289" s="24"/>
      <c r="I289" s="25"/>
      <c r="J289" s="23"/>
      <c r="K289" s="24"/>
      <c r="L289" s="24"/>
      <c r="M289" s="25"/>
      <c r="N289" s="23"/>
      <c r="O289" s="24"/>
      <c r="P289" s="24"/>
      <c r="Q289" s="25"/>
      <c r="R289" s="20"/>
      <c r="S289" s="71"/>
      <c r="T289" s="72"/>
      <c r="U289" s="100"/>
    </row>
    <row r="290" spans="1:21" x14ac:dyDescent="0.2">
      <c r="A290" s="11" t="str">
        <f t="shared" si="80"/>
        <v>Nhs Lothian</v>
      </c>
      <c r="B290" s="11" t="str">
        <f t="shared" si="81"/>
        <v>Upper GI4</v>
      </c>
      <c r="C290" s="139" t="str">
        <f t="shared" si="104"/>
        <v>Upper GI</v>
      </c>
      <c r="D290" s="154">
        <v>4</v>
      </c>
      <c r="E290" s="155" t="s">
        <v>340</v>
      </c>
      <c r="F290" s="27">
        <v>447</v>
      </c>
      <c r="G290" s="28">
        <v>447</v>
      </c>
      <c r="H290" s="28">
        <v>447</v>
      </c>
      <c r="I290" s="29">
        <v>447</v>
      </c>
      <c r="J290" s="27"/>
      <c r="K290" s="28"/>
      <c r="L290" s="28"/>
      <c r="M290" s="29"/>
      <c r="N290" s="27"/>
      <c r="O290" s="28"/>
      <c r="P290" s="28"/>
      <c r="Q290" s="29"/>
      <c r="R290" s="20"/>
      <c r="S290" s="181">
        <f>SUM(F290:I290)</f>
        <v>1788</v>
      </c>
      <c r="T290" s="182">
        <f>SUM(J290:M290)</f>
        <v>0</v>
      </c>
      <c r="U290" s="183">
        <f>SUM(N290:Q290)</f>
        <v>0</v>
      </c>
    </row>
    <row r="291" spans="1:21" hidden="1" x14ac:dyDescent="0.2">
      <c r="A291" s="11" t="str">
        <f t="shared" si="80"/>
        <v>Nhs Lothian</v>
      </c>
      <c r="B291" s="11" t="str">
        <f t="shared" si="81"/>
        <v>Upper GINA</v>
      </c>
      <c r="C291" s="139" t="str">
        <f t="shared" si="104"/>
        <v>Upper GI</v>
      </c>
      <c r="D291" s="572" t="s">
        <v>321</v>
      </c>
      <c r="E291" s="573"/>
      <c r="F291" s="552"/>
      <c r="G291" s="553"/>
      <c r="H291" s="553"/>
      <c r="I291" s="554"/>
      <c r="J291" s="552"/>
      <c r="K291" s="553"/>
      <c r="L291" s="553"/>
      <c r="M291" s="554"/>
      <c r="N291" s="552"/>
      <c r="O291" s="553"/>
      <c r="P291" s="553"/>
      <c r="Q291" s="554"/>
      <c r="R291" s="555"/>
      <c r="S291" s="508"/>
      <c r="T291" s="510"/>
      <c r="U291" s="512"/>
    </row>
    <row r="292" spans="1:21" hidden="1" x14ac:dyDescent="0.2">
      <c r="A292" s="11" t="str">
        <f t="shared" si="80"/>
        <v>Nhs Lothian</v>
      </c>
      <c r="B292" s="11" t="str">
        <f t="shared" si="81"/>
        <v>Upper GINA</v>
      </c>
      <c r="C292" s="139" t="str">
        <f t="shared" si="104"/>
        <v>Upper GI</v>
      </c>
      <c r="D292" s="574" t="s">
        <v>321</v>
      </c>
      <c r="E292" s="575"/>
      <c r="F292" s="547"/>
      <c r="G292" s="548"/>
      <c r="H292" s="548"/>
      <c r="I292" s="549"/>
      <c r="J292" s="547"/>
      <c r="K292" s="548"/>
      <c r="L292" s="548"/>
      <c r="M292" s="549"/>
      <c r="N292" s="547"/>
      <c r="O292" s="548"/>
      <c r="P292" s="548"/>
      <c r="Q292" s="549"/>
      <c r="R292" s="518"/>
      <c r="S292" s="549"/>
      <c r="T292" s="548"/>
      <c r="U292" s="550"/>
    </row>
    <row r="293" spans="1:21" x14ac:dyDescent="0.2">
      <c r="A293" s="11" t="str">
        <f t="shared" si="80"/>
        <v>Nhs Lothian</v>
      </c>
      <c r="B293" s="11" t="str">
        <f t="shared" si="81"/>
        <v xml:space="preserve">Upper GI </v>
      </c>
      <c r="C293" s="139" t="str">
        <f t="shared" si="104"/>
        <v>Upper GI</v>
      </c>
      <c r="D293" s="576" t="s">
        <v>100</v>
      </c>
      <c r="E293" s="577"/>
      <c r="F293" s="35"/>
      <c r="G293" s="36"/>
      <c r="H293" s="36"/>
      <c r="I293" s="37"/>
      <c r="J293" s="38"/>
      <c r="K293" s="39"/>
      <c r="L293" s="39"/>
      <c r="M293" s="40"/>
      <c r="N293" s="38"/>
      <c r="O293" s="39"/>
      <c r="P293" s="39"/>
      <c r="Q293" s="40"/>
      <c r="R293" s="41"/>
      <c r="S293" s="77"/>
      <c r="T293" s="56"/>
      <c r="U293" s="104"/>
    </row>
    <row r="294" spans="1:21" x14ac:dyDescent="0.2">
      <c r="A294" s="11" t="str">
        <f t="shared" si="80"/>
        <v>Nhs Lothian</v>
      </c>
      <c r="B294" s="11" t="str">
        <f t="shared" si="81"/>
        <v xml:space="preserve">Upper GI </v>
      </c>
      <c r="C294" s="139" t="str">
        <f t="shared" si="104"/>
        <v>Upper GI</v>
      </c>
      <c r="D294" s="84" t="s">
        <v>100</v>
      </c>
      <c r="E294" s="21" t="s">
        <v>32</v>
      </c>
      <c r="F294" s="23"/>
      <c r="G294" s="24"/>
      <c r="H294" s="24"/>
      <c r="I294" s="25"/>
      <c r="J294" s="23"/>
      <c r="K294" s="24"/>
      <c r="L294" s="24"/>
      <c r="M294" s="25"/>
      <c r="N294" s="23"/>
      <c r="O294" s="24"/>
      <c r="P294" s="24"/>
      <c r="Q294" s="25"/>
      <c r="R294" s="20"/>
      <c r="S294" s="71"/>
      <c r="T294" s="72"/>
      <c r="U294" s="100"/>
    </row>
    <row r="295" spans="1:21" hidden="1" x14ac:dyDescent="0.2">
      <c r="A295" s="11" t="str">
        <f t="shared" si="80"/>
        <v>Nhs Lothian</v>
      </c>
      <c r="B295" s="11" t="str">
        <f t="shared" si="81"/>
        <v>Upper GINA</v>
      </c>
      <c r="C295" s="139" t="str">
        <f t="shared" si="104"/>
        <v>Upper GI</v>
      </c>
      <c r="D295" s="557" t="s">
        <v>321</v>
      </c>
      <c r="E295" s="558"/>
      <c r="F295" s="559"/>
      <c r="G295" s="560"/>
      <c r="H295" s="560"/>
      <c r="I295" s="561"/>
      <c r="J295" s="559"/>
      <c r="K295" s="560"/>
      <c r="L295" s="560"/>
      <c r="M295" s="561"/>
      <c r="N295" s="559"/>
      <c r="O295" s="560"/>
      <c r="P295" s="560"/>
      <c r="Q295" s="561"/>
      <c r="R295" s="556"/>
      <c r="S295" s="504">
        <f>SUM(F295:I295)</f>
        <v>0</v>
      </c>
      <c r="T295" s="505">
        <f>SUM(J295:M295)</f>
        <v>0</v>
      </c>
      <c r="U295" s="509">
        <f>SUM(N295:Q295)</f>
        <v>0</v>
      </c>
    </row>
    <row r="296" spans="1:21" hidden="1" x14ac:dyDescent="0.2">
      <c r="A296" s="11" t="str">
        <f t="shared" si="80"/>
        <v>Nhs Lothian</v>
      </c>
      <c r="B296" s="11" t="str">
        <f t="shared" si="81"/>
        <v>Upper GINA</v>
      </c>
      <c r="C296" s="139" t="str">
        <f t="shared" si="104"/>
        <v>Upper GI</v>
      </c>
      <c r="D296" s="557" t="s">
        <v>321</v>
      </c>
      <c r="E296" s="551"/>
      <c r="F296" s="552"/>
      <c r="G296" s="553"/>
      <c r="H296" s="553"/>
      <c r="I296" s="554"/>
      <c r="J296" s="552"/>
      <c r="K296" s="553"/>
      <c r="L296" s="553"/>
      <c r="M296" s="554"/>
      <c r="N296" s="552"/>
      <c r="O296" s="553"/>
      <c r="P296" s="553"/>
      <c r="Q296" s="554"/>
      <c r="R296" s="556"/>
      <c r="S296" s="508">
        <f t="shared" ref="S296" si="105">SUM(F296:I296)</f>
        <v>0</v>
      </c>
      <c r="T296" s="510">
        <f t="shared" ref="T296" si="106">SUM(J296:M296)</f>
        <v>0</v>
      </c>
      <c r="U296" s="512">
        <f t="shared" ref="U296" si="107">SUM(N296:Q296)</f>
        <v>0</v>
      </c>
    </row>
    <row r="297" spans="1:21" hidden="1" x14ac:dyDescent="0.2">
      <c r="A297" s="11" t="str">
        <f t="shared" si="80"/>
        <v>Nhs Lothian</v>
      </c>
      <c r="B297" s="11" t="str">
        <f t="shared" si="81"/>
        <v>Upper GINA</v>
      </c>
      <c r="C297" s="139" t="str">
        <f t="shared" si="104"/>
        <v>Upper GI</v>
      </c>
      <c r="D297" s="557" t="s">
        <v>321</v>
      </c>
      <c r="E297" s="546"/>
      <c r="F297" s="547"/>
      <c r="G297" s="548"/>
      <c r="H297" s="548"/>
      <c r="I297" s="549"/>
      <c r="J297" s="547"/>
      <c r="K297" s="548"/>
      <c r="L297" s="548"/>
      <c r="M297" s="549"/>
      <c r="N297" s="547"/>
      <c r="O297" s="548"/>
      <c r="P297" s="548"/>
      <c r="Q297" s="549"/>
      <c r="R297" s="518"/>
      <c r="S297" s="547"/>
      <c r="T297" s="548"/>
      <c r="U297" s="550"/>
    </row>
    <row r="298" spans="1:21" hidden="1" x14ac:dyDescent="0.2">
      <c r="A298" s="11" t="str">
        <f t="shared" ref="A298:A341" si="108">$E$5</f>
        <v>Nhs Lothian</v>
      </c>
      <c r="B298" s="11" t="str">
        <f t="shared" ref="B298:B341" si="109">CONCATENATE(C298,D298)</f>
        <v xml:space="preserve">Upper GI </v>
      </c>
      <c r="C298" s="139" t="str">
        <f t="shared" si="104"/>
        <v>Upper GI</v>
      </c>
      <c r="D298" s="89" t="s">
        <v>100</v>
      </c>
      <c r="E298" s="43"/>
      <c r="F298" s="38"/>
      <c r="G298" s="39"/>
      <c r="H298" s="39"/>
      <c r="I298" s="40"/>
      <c r="J298" s="38"/>
      <c r="K298" s="39"/>
      <c r="L298" s="39"/>
      <c r="M298" s="40"/>
      <c r="N298" s="38"/>
      <c r="O298" s="39"/>
      <c r="P298" s="39"/>
      <c r="Q298" s="40"/>
      <c r="R298" s="39"/>
      <c r="S298" s="77"/>
      <c r="T298" s="56"/>
      <c r="U298" s="104"/>
    </row>
    <row r="299" spans="1:21" hidden="1" x14ac:dyDescent="0.2">
      <c r="A299" s="11" t="str">
        <f t="shared" si="108"/>
        <v>Nhs Lothian</v>
      </c>
      <c r="B299" s="11" t="str">
        <f t="shared" si="109"/>
        <v xml:space="preserve">Upper GI </v>
      </c>
      <c r="C299" s="139" t="str">
        <f t="shared" si="104"/>
        <v>Upper GI</v>
      </c>
      <c r="D299" s="84" t="s">
        <v>100</v>
      </c>
      <c r="E299" s="21" t="s">
        <v>27</v>
      </c>
      <c r="F299" s="23"/>
      <c r="G299" s="24"/>
      <c r="H299" s="24"/>
      <c r="I299" s="25"/>
      <c r="J299" s="23"/>
      <c r="K299" s="24"/>
      <c r="L299" s="24"/>
      <c r="M299" s="25"/>
      <c r="N299" s="23"/>
      <c r="O299" s="24"/>
      <c r="P299" s="24"/>
      <c r="Q299" s="25"/>
      <c r="R299" s="39"/>
      <c r="S299" s="71"/>
      <c r="T299" s="72"/>
      <c r="U299" s="100"/>
    </row>
    <row r="300" spans="1:21" hidden="1" x14ac:dyDescent="0.2">
      <c r="A300" s="11" t="str">
        <f t="shared" si="108"/>
        <v>Nhs Lothian</v>
      </c>
      <c r="B300" s="11" t="str">
        <f t="shared" si="109"/>
        <v>Upper GINA</v>
      </c>
      <c r="C300" s="139" t="str">
        <f t="shared" si="104"/>
        <v>Upper GI</v>
      </c>
      <c r="D300" s="502" t="s">
        <v>321</v>
      </c>
      <c r="E300" s="503"/>
      <c r="F300" s="504"/>
      <c r="G300" s="505"/>
      <c r="H300" s="505"/>
      <c r="I300" s="506"/>
      <c r="J300" s="504"/>
      <c r="K300" s="505"/>
      <c r="L300" s="505"/>
      <c r="M300" s="506"/>
      <c r="N300" s="504"/>
      <c r="O300" s="505"/>
      <c r="P300" s="505"/>
      <c r="Q300" s="506"/>
      <c r="R300" s="507"/>
      <c r="S300" s="508"/>
      <c r="T300" s="505"/>
      <c r="U300" s="509"/>
    </row>
    <row r="301" spans="1:21" hidden="1" x14ac:dyDescent="0.2">
      <c r="A301" s="11" t="str">
        <f t="shared" si="108"/>
        <v>Nhs Lothian</v>
      </c>
      <c r="B301" s="11" t="str">
        <f t="shared" si="109"/>
        <v>Upper GINA</v>
      </c>
      <c r="C301" s="139" t="str">
        <f t="shared" si="104"/>
        <v>Upper GI</v>
      </c>
      <c r="D301" s="502" t="s">
        <v>321</v>
      </c>
      <c r="E301" s="503"/>
      <c r="F301" s="508"/>
      <c r="G301" s="510"/>
      <c r="H301" s="510"/>
      <c r="I301" s="511"/>
      <c r="J301" s="508"/>
      <c r="K301" s="510"/>
      <c r="L301" s="510"/>
      <c r="M301" s="511"/>
      <c r="N301" s="508"/>
      <c r="O301" s="510"/>
      <c r="P301" s="510"/>
      <c r="Q301" s="511"/>
      <c r="R301" s="507"/>
      <c r="S301" s="508"/>
      <c r="T301" s="510"/>
      <c r="U301" s="512"/>
    </row>
    <row r="302" spans="1:21" hidden="1" x14ac:dyDescent="0.2">
      <c r="A302" s="11" t="str">
        <f t="shared" si="108"/>
        <v>Nhs Lothian</v>
      </c>
      <c r="B302" s="11" t="str">
        <f t="shared" si="109"/>
        <v>Upper GINA</v>
      </c>
      <c r="C302" s="139" t="str">
        <f t="shared" si="104"/>
        <v>Upper GI</v>
      </c>
      <c r="D302" s="502" t="s">
        <v>321</v>
      </c>
      <c r="E302" s="503"/>
      <c r="F302" s="513"/>
      <c r="G302" s="514"/>
      <c r="H302" s="514"/>
      <c r="I302" s="515"/>
      <c r="J302" s="516"/>
      <c r="K302" s="514"/>
      <c r="L302" s="514"/>
      <c r="M302" s="515"/>
      <c r="N302" s="516"/>
      <c r="O302" s="514"/>
      <c r="P302" s="514"/>
      <c r="Q302" s="515"/>
      <c r="R302" s="507"/>
      <c r="S302" s="516"/>
      <c r="T302" s="514"/>
      <c r="U302" s="517"/>
    </row>
    <row r="303" spans="1:21" hidden="1" x14ac:dyDescent="0.2">
      <c r="A303" s="11" t="str">
        <f t="shared" si="108"/>
        <v>Nhs Lothian</v>
      </c>
      <c r="B303" s="11" t="str">
        <f t="shared" si="109"/>
        <v>Upper GINA</v>
      </c>
      <c r="C303" s="139" t="str">
        <f t="shared" si="104"/>
        <v>Upper GI</v>
      </c>
      <c r="D303" s="502" t="s">
        <v>321</v>
      </c>
      <c r="E303" s="503"/>
      <c r="F303" s="516"/>
      <c r="G303" s="514"/>
      <c r="H303" s="514"/>
      <c r="I303" s="515"/>
      <c r="J303" s="516"/>
      <c r="K303" s="514"/>
      <c r="L303" s="514"/>
      <c r="M303" s="515"/>
      <c r="N303" s="516"/>
      <c r="O303" s="514"/>
      <c r="P303" s="514"/>
      <c r="Q303" s="515"/>
      <c r="R303" s="507"/>
      <c r="S303" s="516"/>
      <c r="T303" s="514"/>
      <c r="U303" s="517"/>
    </row>
    <row r="304" spans="1:21" x14ac:dyDescent="0.2">
      <c r="A304" s="11" t="str">
        <f t="shared" si="108"/>
        <v>Nhs Lothian</v>
      </c>
      <c r="B304" s="11" t="str">
        <f t="shared" si="109"/>
        <v>Upper GI14</v>
      </c>
      <c r="C304" s="139" t="str">
        <f t="shared" si="104"/>
        <v>Upper GI</v>
      </c>
      <c r="D304" s="154">
        <v>14</v>
      </c>
      <c r="E304" s="440" t="s">
        <v>291</v>
      </c>
      <c r="F304" s="611">
        <v>0</v>
      </c>
      <c r="G304" s="611">
        <v>0</v>
      </c>
      <c r="H304" s="611">
        <v>0</v>
      </c>
      <c r="I304" s="611">
        <v>0</v>
      </c>
      <c r="J304" s="48"/>
      <c r="K304" s="46"/>
      <c r="L304" s="46"/>
      <c r="M304" s="47"/>
      <c r="N304" s="48"/>
      <c r="O304" s="46"/>
      <c r="P304" s="46"/>
      <c r="Q304" s="47"/>
      <c r="R304" s="39"/>
      <c r="S304" s="166">
        <f>I304</f>
        <v>0</v>
      </c>
      <c r="T304" s="167">
        <f>M304</f>
        <v>0</v>
      </c>
      <c r="U304" s="168">
        <f>Q304</f>
        <v>0</v>
      </c>
    </row>
    <row r="305" spans="1:21" ht="13.5" thickBot="1" x14ac:dyDescent="0.25">
      <c r="A305" s="11" t="str">
        <f t="shared" si="108"/>
        <v>Nhs Lothian</v>
      </c>
      <c r="B305" s="11" t="str">
        <f t="shared" si="109"/>
        <v>Upper GI15</v>
      </c>
      <c r="C305" s="139" t="str">
        <f t="shared" si="104"/>
        <v>Upper GI</v>
      </c>
      <c r="D305" s="154">
        <v>15</v>
      </c>
      <c r="E305" s="440" t="s">
        <v>292</v>
      </c>
      <c r="F305" s="611">
        <v>0</v>
      </c>
      <c r="G305" s="611">
        <v>0</v>
      </c>
      <c r="H305" s="611">
        <v>0</v>
      </c>
      <c r="I305" s="611">
        <v>0</v>
      </c>
      <c r="J305" s="48"/>
      <c r="K305" s="46"/>
      <c r="L305" s="46"/>
      <c r="M305" s="47"/>
      <c r="N305" s="48"/>
      <c r="O305" s="46"/>
      <c r="P305" s="46"/>
      <c r="Q305" s="47"/>
      <c r="R305" s="39"/>
      <c r="S305" s="177">
        <f>I305</f>
        <v>0</v>
      </c>
      <c r="T305" s="178">
        <f>M305</f>
        <v>0</v>
      </c>
      <c r="U305" s="180">
        <f>Q305</f>
        <v>0</v>
      </c>
    </row>
    <row r="306" spans="1:21" x14ac:dyDescent="0.2">
      <c r="A306" s="11" t="str">
        <f t="shared" si="108"/>
        <v>Nhs Lothian</v>
      </c>
      <c r="B306" s="11" t="str">
        <f t="shared" si="109"/>
        <v xml:space="preserve">Upper GI </v>
      </c>
      <c r="C306" s="139" t="str">
        <f t="shared" si="104"/>
        <v>Upper GI</v>
      </c>
      <c r="D306" s="84" t="s">
        <v>100</v>
      </c>
      <c r="E306" s="21" t="s">
        <v>281</v>
      </c>
      <c r="F306" s="23"/>
      <c r="G306" s="24"/>
      <c r="H306" s="24"/>
      <c r="I306" s="25"/>
      <c r="J306" s="23"/>
      <c r="K306" s="24"/>
      <c r="L306" s="24"/>
      <c r="M306" s="25"/>
      <c r="N306" s="23"/>
      <c r="O306" s="24"/>
      <c r="P306" s="24"/>
      <c r="Q306" s="25"/>
      <c r="R306" s="20"/>
      <c r="S306" s="71"/>
      <c r="T306" s="72"/>
      <c r="U306" s="100"/>
    </row>
    <row r="307" spans="1:21" x14ac:dyDescent="0.2">
      <c r="A307" s="11" t="str">
        <f t="shared" si="108"/>
        <v>Nhs Lothian</v>
      </c>
      <c r="B307" s="11" t="str">
        <f t="shared" si="109"/>
        <v>Upper GI16</v>
      </c>
      <c r="C307" s="139" t="str">
        <f t="shared" si="104"/>
        <v>Upper GI</v>
      </c>
      <c r="D307" s="430">
        <v>16</v>
      </c>
      <c r="E307" s="155" t="s">
        <v>322</v>
      </c>
      <c r="F307" s="596">
        <v>6.6000000000000003E-2</v>
      </c>
      <c r="G307" s="596">
        <v>6.6000000000000003E-2</v>
      </c>
      <c r="H307" s="596">
        <v>6.6000000000000003E-2</v>
      </c>
      <c r="I307" s="596">
        <v>6.6000000000000003E-2</v>
      </c>
      <c r="J307" s="49"/>
      <c r="K307" s="50"/>
      <c r="L307" s="50"/>
      <c r="M307" s="51"/>
      <c r="N307" s="49"/>
      <c r="O307" s="50"/>
      <c r="P307" s="50"/>
      <c r="Q307" s="51"/>
      <c r="R307" s="20"/>
      <c r="S307" s="537">
        <f t="shared" ref="S307" si="110">SUM(F307:I307)</f>
        <v>0.26400000000000001</v>
      </c>
      <c r="T307" s="538">
        <f t="shared" ref="T307" si="111">SUM(J307:M307)</f>
        <v>0</v>
      </c>
      <c r="U307" s="539">
        <f t="shared" ref="U307" si="112">SUM(N307:Q307)</f>
        <v>0</v>
      </c>
    </row>
    <row r="308" spans="1:21" hidden="1" x14ac:dyDescent="0.2">
      <c r="C308" s="139" t="str">
        <f t="shared" si="104"/>
        <v>Upper GI</v>
      </c>
      <c r="D308" s="579" t="s">
        <v>321</v>
      </c>
      <c r="E308" s="481"/>
      <c r="F308" s="597"/>
      <c r="G308" s="597"/>
      <c r="H308" s="597"/>
      <c r="I308" s="597"/>
      <c r="J308" s="516"/>
      <c r="K308" s="514"/>
      <c r="L308" s="514"/>
      <c r="M308" s="515"/>
      <c r="N308" s="516"/>
      <c r="O308" s="514"/>
      <c r="P308" s="514"/>
      <c r="Q308" s="515"/>
      <c r="R308" s="518"/>
      <c r="S308" s="516"/>
      <c r="T308" s="514"/>
      <c r="U308" s="517"/>
    </row>
    <row r="309" spans="1:21" x14ac:dyDescent="0.2">
      <c r="C309" s="139" t="str">
        <f t="shared" si="104"/>
        <v>Upper GI</v>
      </c>
      <c r="D309" s="154">
        <v>18</v>
      </c>
      <c r="E309" s="424" t="s">
        <v>323</v>
      </c>
      <c r="F309" s="600">
        <v>6.4000000000000001E-2</v>
      </c>
      <c r="G309" s="600">
        <v>6.4000000000000001E-2</v>
      </c>
      <c r="H309" s="600">
        <v>6.4000000000000001E-2</v>
      </c>
      <c r="I309" s="600">
        <v>6.4000000000000001E-2</v>
      </c>
      <c r="J309" s="500"/>
      <c r="K309" s="498"/>
      <c r="L309" s="498"/>
      <c r="M309" s="499"/>
      <c r="N309" s="500"/>
      <c r="O309" s="498"/>
      <c r="P309" s="498"/>
      <c r="Q309" s="499"/>
      <c r="R309" s="79"/>
      <c r="S309" s="173"/>
      <c r="T309" s="482"/>
      <c r="U309" s="501"/>
    </row>
    <row r="310" spans="1:21" hidden="1" x14ac:dyDescent="0.2">
      <c r="C310" s="139" t="str">
        <f t="shared" si="104"/>
        <v>Upper GI</v>
      </c>
      <c r="D310" s="579" t="s">
        <v>321</v>
      </c>
      <c r="E310" s="481"/>
      <c r="F310" s="601"/>
      <c r="G310" s="601"/>
      <c r="H310" s="601"/>
      <c r="I310" s="601"/>
      <c r="J310" s="513"/>
      <c r="K310" s="520"/>
      <c r="L310" s="520"/>
      <c r="M310" s="521"/>
      <c r="N310" s="513"/>
      <c r="O310" s="520"/>
      <c r="P310" s="520"/>
      <c r="Q310" s="521"/>
      <c r="R310" s="518"/>
      <c r="S310" s="534"/>
      <c r="T310" s="535"/>
      <c r="U310" s="536"/>
    </row>
    <row r="311" spans="1:21" x14ac:dyDescent="0.2">
      <c r="A311" s="11" t="str">
        <f t="shared" si="108"/>
        <v>Nhs Lothian</v>
      </c>
      <c r="B311" s="11" t="str">
        <f t="shared" si="109"/>
        <v>Upper GI19</v>
      </c>
      <c r="C311" s="139" t="str">
        <f t="shared" si="104"/>
        <v>Upper GI</v>
      </c>
      <c r="D311" s="483">
        <v>19</v>
      </c>
      <c r="E311" s="485" t="s">
        <v>324</v>
      </c>
      <c r="F311" s="602">
        <v>0.25700000000000001</v>
      </c>
      <c r="G311" s="602">
        <v>0.25700000000000001</v>
      </c>
      <c r="H311" s="602">
        <v>0.25700000000000001</v>
      </c>
      <c r="I311" s="602">
        <v>0.25700000000000001</v>
      </c>
      <c r="J311" s="529"/>
      <c r="K311" s="527"/>
      <c r="L311" s="527"/>
      <c r="M311" s="528"/>
      <c r="N311" s="529"/>
      <c r="O311" s="527"/>
      <c r="P311" s="527"/>
      <c r="Q311" s="528"/>
      <c r="R311" s="79"/>
      <c r="S311" s="537">
        <f t="shared" ref="S311:S313" si="113">SUM(F311:I311)</f>
        <v>1.028</v>
      </c>
      <c r="T311" s="538">
        <f t="shared" ref="T311:T313" si="114">SUM(J311:M311)</f>
        <v>0</v>
      </c>
      <c r="U311" s="539">
        <f t="shared" ref="U311:U313" si="115">SUM(N311:Q311)</f>
        <v>0</v>
      </c>
    </row>
    <row r="312" spans="1:21" x14ac:dyDescent="0.2">
      <c r="A312" s="11" t="str">
        <f t="shared" si="108"/>
        <v>Nhs Lothian</v>
      </c>
      <c r="B312" s="11" t="str">
        <f t="shared" si="109"/>
        <v>Upper GI20</v>
      </c>
      <c r="C312" s="139" t="str">
        <f t="shared" si="104"/>
        <v>Upper GI</v>
      </c>
      <c r="D312" s="483">
        <v>20</v>
      </c>
      <c r="E312" s="485" t="s">
        <v>326</v>
      </c>
      <c r="F312" s="592">
        <v>6.4000000000000001E-2</v>
      </c>
      <c r="G312" s="592">
        <v>6.4000000000000001E-2</v>
      </c>
      <c r="H312" s="592">
        <v>6.4000000000000001E-2</v>
      </c>
      <c r="I312" s="592">
        <v>6.4000000000000001E-2</v>
      </c>
      <c r="J312" s="533"/>
      <c r="K312" s="531"/>
      <c r="L312" s="531"/>
      <c r="M312" s="532"/>
      <c r="N312" s="533"/>
      <c r="O312" s="531"/>
      <c r="P312" s="531"/>
      <c r="Q312" s="532"/>
      <c r="R312" s="543"/>
      <c r="S312" s="166">
        <f t="shared" si="113"/>
        <v>0.25600000000000001</v>
      </c>
      <c r="T312" s="167">
        <f t="shared" si="114"/>
        <v>0</v>
      </c>
      <c r="U312" s="168">
        <f t="shared" si="115"/>
        <v>0</v>
      </c>
    </row>
    <row r="313" spans="1:21" ht="13.5" thickBot="1" x14ac:dyDescent="0.25">
      <c r="A313" s="11" t="str">
        <f t="shared" si="108"/>
        <v>Nhs Lothian</v>
      </c>
      <c r="B313" s="11" t="str">
        <f t="shared" si="109"/>
        <v>Upper GI21</v>
      </c>
      <c r="C313" s="139" t="str">
        <f t="shared" si="104"/>
        <v>Upper GI</v>
      </c>
      <c r="D313" s="483">
        <v>21</v>
      </c>
      <c r="E313" s="485" t="s">
        <v>325</v>
      </c>
      <c r="F313" s="603">
        <v>0.42199999999999999</v>
      </c>
      <c r="G313" s="603">
        <v>0.42199999999999999</v>
      </c>
      <c r="H313" s="603">
        <v>0.42199999999999999</v>
      </c>
      <c r="I313" s="603">
        <v>0.42199999999999999</v>
      </c>
      <c r="J313" s="525"/>
      <c r="K313" s="523"/>
      <c r="L313" s="523"/>
      <c r="M313" s="524"/>
      <c r="N313" s="525"/>
      <c r="O313" s="523"/>
      <c r="P313" s="523"/>
      <c r="Q313" s="524"/>
      <c r="R313" s="544"/>
      <c r="S313" s="177">
        <f t="shared" si="113"/>
        <v>1.6879999999999999</v>
      </c>
      <c r="T313" s="178">
        <f t="shared" si="114"/>
        <v>0</v>
      </c>
      <c r="U313" s="180">
        <f t="shared" si="115"/>
        <v>0</v>
      </c>
    </row>
    <row r="314" spans="1:21" ht="18.75" thickBot="1" x14ac:dyDescent="0.3">
      <c r="A314" s="11" t="str">
        <f t="shared" si="108"/>
        <v>Nhs Lothian</v>
      </c>
      <c r="B314" s="11" t="str">
        <f t="shared" si="109"/>
        <v>UrologyUrology</v>
      </c>
      <c r="C314" s="140" t="str">
        <f>D314</f>
        <v>Urology</v>
      </c>
      <c r="D314" s="429" t="s">
        <v>48</v>
      </c>
      <c r="E314" s="80"/>
      <c r="F314" s="127"/>
      <c r="G314" s="81"/>
      <c r="H314" s="81"/>
      <c r="I314" s="81"/>
      <c r="J314" s="81"/>
      <c r="K314" s="81"/>
      <c r="L314" s="81"/>
      <c r="M314" s="81"/>
      <c r="N314" s="69"/>
      <c r="O314" s="69"/>
      <c r="P314" s="69"/>
      <c r="Q314" s="69"/>
      <c r="R314" s="69"/>
      <c r="S314" s="134"/>
      <c r="T314" s="134"/>
      <c r="U314" s="135"/>
    </row>
    <row r="315" spans="1:21" x14ac:dyDescent="0.2">
      <c r="A315" s="11" t="str">
        <f t="shared" si="108"/>
        <v>Nhs Lothian</v>
      </c>
      <c r="B315" s="11" t="str">
        <f t="shared" si="109"/>
        <v>Urology1</v>
      </c>
      <c r="C315" s="139" t="str">
        <f>C314</f>
        <v>Urology</v>
      </c>
      <c r="D315" s="84">
        <v>1</v>
      </c>
      <c r="E315" s="21" t="s">
        <v>103</v>
      </c>
      <c r="F315" s="615">
        <v>0.92900000000000005</v>
      </c>
      <c r="G315" s="20"/>
      <c r="H315" s="20"/>
      <c r="I315" s="120"/>
      <c r="J315" s="119"/>
      <c r="K315" s="20"/>
      <c r="L315" s="20"/>
      <c r="M315" s="120"/>
      <c r="N315" s="119"/>
      <c r="O315" s="20"/>
      <c r="P315" s="20"/>
      <c r="Q315" s="120"/>
      <c r="R315" s="20"/>
      <c r="S315" s="117"/>
      <c r="T315" s="65"/>
      <c r="U315" s="118"/>
    </row>
    <row r="316" spans="1:21" x14ac:dyDescent="0.2">
      <c r="A316" s="11" t="str">
        <f t="shared" si="108"/>
        <v>Nhs Lothian</v>
      </c>
      <c r="B316" s="11" t="str">
        <f t="shared" si="109"/>
        <v>Urology2</v>
      </c>
      <c r="C316" s="139" t="str">
        <f t="shared" ref="C316:C343" si="116">C315</f>
        <v>Urology</v>
      </c>
      <c r="D316" s="84">
        <v>2</v>
      </c>
      <c r="E316" s="21" t="s">
        <v>104</v>
      </c>
      <c r="F316" s="615">
        <v>0.59799999999999998</v>
      </c>
      <c r="G316" s="20"/>
      <c r="H316" s="20"/>
      <c r="I316" s="120"/>
      <c r="J316" s="119"/>
      <c r="K316" s="20"/>
      <c r="L316" s="20"/>
      <c r="M316" s="120"/>
      <c r="N316" s="119"/>
      <c r="O316" s="20"/>
      <c r="P316" s="20"/>
      <c r="Q316" s="120"/>
      <c r="R316" s="20"/>
      <c r="S316" s="117"/>
      <c r="T316" s="65"/>
      <c r="U316" s="118"/>
    </row>
    <row r="317" spans="1:21" x14ac:dyDescent="0.2">
      <c r="A317" s="11" t="str">
        <f t="shared" si="108"/>
        <v>Nhs Lothian</v>
      </c>
      <c r="B317" s="11" t="str">
        <f t="shared" si="109"/>
        <v>Urology3</v>
      </c>
      <c r="C317" s="139" t="str">
        <f t="shared" si="116"/>
        <v>Urology</v>
      </c>
      <c r="D317" s="84">
        <v>3</v>
      </c>
      <c r="E317" s="21" t="s">
        <v>289</v>
      </c>
      <c r="F317" s="609">
        <v>401</v>
      </c>
      <c r="G317" s="20"/>
      <c r="H317" s="20"/>
      <c r="I317" s="120"/>
      <c r="J317" s="119"/>
      <c r="K317" s="20"/>
      <c r="L317" s="20"/>
      <c r="M317" s="120"/>
      <c r="N317" s="119"/>
      <c r="O317" s="20"/>
      <c r="P317" s="20"/>
      <c r="Q317" s="120"/>
      <c r="R317" s="20"/>
      <c r="S317" s="117"/>
      <c r="T317" s="65"/>
      <c r="U317" s="118"/>
    </row>
    <row r="318" spans="1:21" x14ac:dyDescent="0.2">
      <c r="A318" s="11" t="str">
        <f t="shared" si="108"/>
        <v>Nhs Lothian</v>
      </c>
      <c r="B318" s="11" t="str">
        <f t="shared" si="109"/>
        <v xml:space="preserve">Urology </v>
      </c>
      <c r="C318" s="139" t="str">
        <f t="shared" si="116"/>
        <v>Urology</v>
      </c>
      <c r="D318" s="85" t="s">
        <v>100</v>
      </c>
      <c r="E318" s="20"/>
      <c r="F318" s="119"/>
      <c r="G318" s="20"/>
      <c r="H318" s="20"/>
      <c r="I318" s="120"/>
      <c r="J318" s="119"/>
      <c r="K318" s="20"/>
      <c r="L318" s="20"/>
      <c r="M318" s="120"/>
      <c r="N318" s="119"/>
      <c r="O318" s="20"/>
      <c r="P318" s="20"/>
      <c r="Q318" s="120"/>
      <c r="R318" s="20"/>
      <c r="S318" s="117"/>
      <c r="T318" s="65"/>
      <c r="U318" s="118"/>
    </row>
    <row r="319" spans="1:21" x14ac:dyDescent="0.2">
      <c r="A319" s="11" t="str">
        <f t="shared" si="108"/>
        <v>Nhs Lothian</v>
      </c>
      <c r="B319" s="11" t="str">
        <f t="shared" si="109"/>
        <v xml:space="preserve">Urology </v>
      </c>
      <c r="C319" s="139" t="str">
        <f t="shared" si="116"/>
        <v>Urology</v>
      </c>
      <c r="D319" s="84" t="s">
        <v>100</v>
      </c>
      <c r="E319" s="21" t="s">
        <v>36</v>
      </c>
      <c r="F319" s="23"/>
      <c r="G319" s="24"/>
      <c r="H319" s="24"/>
      <c r="I319" s="25"/>
      <c r="J319" s="23"/>
      <c r="K319" s="24"/>
      <c r="L319" s="24"/>
      <c r="M319" s="25"/>
      <c r="N319" s="23"/>
      <c r="O319" s="24"/>
      <c r="P319" s="24"/>
      <c r="Q319" s="25"/>
      <c r="R319" s="20"/>
      <c r="S319" s="71"/>
      <c r="T319" s="72"/>
      <c r="U319" s="100"/>
    </row>
    <row r="320" spans="1:21" x14ac:dyDescent="0.2">
      <c r="A320" s="11" t="str">
        <f t="shared" si="108"/>
        <v>Nhs Lothian</v>
      </c>
      <c r="B320" s="11" t="str">
        <f t="shared" si="109"/>
        <v>Urology4</v>
      </c>
      <c r="C320" s="139" t="str">
        <f t="shared" si="116"/>
        <v>Urology</v>
      </c>
      <c r="D320" s="345">
        <v>4</v>
      </c>
      <c r="E320" s="425" t="s">
        <v>290</v>
      </c>
      <c r="F320" s="27">
        <v>642</v>
      </c>
      <c r="G320" s="28">
        <v>642</v>
      </c>
      <c r="H320" s="28">
        <v>642</v>
      </c>
      <c r="I320" s="29">
        <v>642</v>
      </c>
      <c r="J320" s="27"/>
      <c r="K320" s="28"/>
      <c r="L320" s="28"/>
      <c r="M320" s="29"/>
      <c r="N320" s="27"/>
      <c r="O320" s="28"/>
      <c r="P320" s="28"/>
      <c r="Q320" s="29"/>
      <c r="R320" s="20"/>
      <c r="S320" s="181">
        <f>SUM(F320:I320)</f>
        <v>2568</v>
      </c>
      <c r="T320" s="182">
        <f>SUM(J320:M320)</f>
        <v>0</v>
      </c>
      <c r="U320" s="183">
        <f>SUM(N320:Q320)</f>
        <v>0</v>
      </c>
    </row>
    <row r="321" spans="1:21" hidden="1" x14ac:dyDescent="0.2">
      <c r="A321" s="11" t="str">
        <f t="shared" si="108"/>
        <v>Nhs Lothian</v>
      </c>
      <c r="B321" s="11" t="str">
        <f t="shared" si="109"/>
        <v>UrologyNA</v>
      </c>
      <c r="C321" s="139" t="str">
        <f t="shared" si="116"/>
        <v>Urology</v>
      </c>
      <c r="D321" s="557" t="s">
        <v>321</v>
      </c>
      <c r="E321" s="551"/>
      <c r="F321" s="552"/>
      <c r="G321" s="553"/>
      <c r="H321" s="553"/>
      <c r="I321" s="554"/>
      <c r="J321" s="552"/>
      <c r="K321" s="553"/>
      <c r="L321" s="553"/>
      <c r="M321" s="554"/>
      <c r="N321" s="552"/>
      <c r="O321" s="553"/>
      <c r="P321" s="553"/>
      <c r="Q321" s="554"/>
      <c r="R321" s="555"/>
      <c r="S321" s="508"/>
      <c r="T321" s="510"/>
      <c r="U321" s="512"/>
    </row>
    <row r="322" spans="1:21" hidden="1" x14ac:dyDescent="0.2">
      <c r="A322" s="11" t="str">
        <f t="shared" si="108"/>
        <v>Nhs Lothian</v>
      </c>
      <c r="B322" s="11" t="str">
        <f t="shared" si="109"/>
        <v>UrologyNA</v>
      </c>
      <c r="C322" s="139" t="str">
        <f t="shared" si="116"/>
        <v>Urology</v>
      </c>
      <c r="D322" s="545" t="s">
        <v>321</v>
      </c>
      <c r="E322" s="546"/>
      <c r="F322" s="547"/>
      <c r="G322" s="548"/>
      <c r="H322" s="548"/>
      <c r="I322" s="549"/>
      <c r="J322" s="547"/>
      <c r="K322" s="548"/>
      <c r="L322" s="548"/>
      <c r="M322" s="549"/>
      <c r="N322" s="547"/>
      <c r="O322" s="548"/>
      <c r="P322" s="548"/>
      <c r="Q322" s="549"/>
      <c r="R322" s="518"/>
      <c r="S322" s="549"/>
      <c r="T322" s="548"/>
      <c r="U322" s="550"/>
    </row>
    <row r="323" spans="1:21" x14ac:dyDescent="0.2">
      <c r="A323" s="11" t="str">
        <f t="shared" si="108"/>
        <v>Nhs Lothian</v>
      </c>
      <c r="B323" s="11" t="str">
        <f t="shared" si="109"/>
        <v xml:space="preserve">Urology </v>
      </c>
      <c r="C323" s="139" t="str">
        <f t="shared" si="116"/>
        <v>Urology</v>
      </c>
      <c r="D323" s="88" t="s">
        <v>100</v>
      </c>
      <c r="E323" s="34"/>
      <c r="F323" s="35"/>
      <c r="G323" s="36"/>
      <c r="H323" s="36"/>
      <c r="I323" s="37"/>
      <c r="J323" s="38"/>
      <c r="K323" s="39"/>
      <c r="L323" s="39"/>
      <c r="M323" s="40"/>
      <c r="N323" s="38"/>
      <c r="O323" s="39"/>
      <c r="P323" s="39"/>
      <c r="Q323" s="40"/>
      <c r="R323" s="41"/>
      <c r="S323" s="77"/>
      <c r="T323" s="56"/>
      <c r="U323" s="104"/>
    </row>
    <row r="324" spans="1:21" hidden="1" x14ac:dyDescent="0.2">
      <c r="A324" s="11" t="str">
        <f t="shared" si="108"/>
        <v>Nhs Lothian</v>
      </c>
      <c r="B324" s="11" t="str">
        <f t="shared" si="109"/>
        <v xml:space="preserve">Urology </v>
      </c>
      <c r="C324" s="139" t="str">
        <f t="shared" si="116"/>
        <v>Urology</v>
      </c>
      <c r="D324" s="84" t="s">
        <v>100</v>
      </c>
      <c r="E324" s="21" t="s">
        <v>32</v>
      </c>
      <c r="F324" s="23"/>
      <c r="G324" s="24"/>
      <c r="H324" s="24"/>
      <c r="I324" s="25"/>
      <c r="J324" s="23"/>
      <c r="K324" s="24"/>
      <c r="L324" s="24"/>
      <c r="M324" s="25"/>
      <c r="N324" s="23"/>
      <c r="O324" s="24"/>
      <c r="P324" s="24"/>
      <c r="Q324" s="25"/>
      <c r="R324" s="20"/>
      <c r="S324" s="71"/>
      <c r="T324" s="72"/>
      <c r="U324" s="100"/>
    </row>
    <row r="325" spans="1:21" hidden="1" x14ac:dyDescent="0.2">
      <c r="A325" s="11" t="str">
        <f t="shared" si="108"/>
        <v>Nhs Lothian</v>
      </c>
      <c r="B325" s="11" t="str">
        <f t="shared" si="109"/>
        <v>UrologyNA</v>
      </c>
      <c r="C325" s="139" t="str">
        <f t="shared" si="116"/>
        <v>Urology</v>
      </c>
      <c r="D325" s="557" t="s">
        <v>321</v>
      </c>
      <c r="E325" s="558"/>
      <c r="F325" s="559"/>
      <c r="G325" s="560"/>
      <c r="H325" s="560"/>
      <c r="I325" s="561"/>
      <c r="J325" s="559"/>
      <c r="K325" s="560"/>
      <c r="L325" s="560"/>
      <c r="M325" s="561"/>
      <c r="N325" s="559"/>
      <c r="O325" s="560"/>
      <c r="P325" s="560"/>
      <c r="Q325" s="561"/>
      <c r="R325" s="556"/>
      <c r="S325" s="504">
        <f>SUM(F325:I325)</f>
        <v>0</v>
      </c>
      <c r="T325" s="505">
        <f>SUM(J325:M325)</f>
        <v>0</v>
      </c>
      <c r="U325" s="509">
        <f>SUM(N325:Q325)</f>
        <v>0</v>
      </c>
    </row>
    <row r="326" spans="1:21" hidden="1" x14ac:dyDescent="0.2">
      <c r="A326" s="11" t="str">
        <f t="shared" si="108"/>
        <v>Nhs Lothian</v>
      </c>
      <c r="B326" s="11" t="str">
        <f t="shared" si="109"/>
        <v>UrologyNA</v>
      </c>
      <c r="C326" s="139" t="str">
        <f t="shared" si="116"/>
        <v>Urology</v>
      </c>
      <c r="D326" s="557" t="s">
        <v>321</v>
      </c>
      <c r="E326" s="551"/>
      <c r="F326" s="552"/>
      <c r="G326" s="553"/>
      <c r="H326" s="553"/>
      <c r="I326" s="554"/>
      <c r="J326" s="552"/>
      <c r="K326" s="553"/>
      <c r="L326" s="553"/>
      <c r="M326" s="554"/>
      <c r="N326" s="552"/>
      <c r="O326" s="553"/>
      <c r="P326" s="553"/>
      <c r="Q326" s="554"/>
      <c r="R326" s="556"/>
      <c r="S326" s="508">
        <f t="shared" ref="S326" si="117">SUM(F326:I326)</f>
        <v>0</v>
      </c>
      <c r="T326" s="510">
        <f t="shared" ref="T326" si="118">SUM(J326:M326)</f>
        <v>0</v>
      </c>
      <c r="U326" s="512">
        <f t="shared" ref="U326" si="119">SUM(N326:Q326)</f>
        <v>0</v>
      </c>
    </row>
    <row r="327" spans="1:21" hidden="1" x14ac:dyDescent="0.2">
      <c r="A327" s="11" t="str">
        <f t="shared" si="108"/>
        <v>Nhs Lothian</v>
      </c>
      <c r="B327" s="11" t="str">
        <f t="shared" si="109"/>
        <v>UrologyNA</v>
      </c>
      <c r="C327" s="139" t="str">
        <f t="shared" si="116"/>
        <v>Urology</v>
      </c>
      <c r="D327" s="557" t="s">
        <v>321</v>
      </c>
      <c r="E327" s="546"/>
      <c r="F327" s="547"/>
      <c r="G327" s="548"/>
      <c r="H327" s="548"/>
      <c r="I327" s="549"/>
      <c r="J327" s="547"/>
      <c r="K327" s="548"/>
      <c r="L327" s="548"/>
      <c r="M327" s="549"/>
      <c r="N327" s="547"/>
      <c r="O327" s="548"/>
      <c r="P327" s="548"/>
      <c r="Q327" s="549"/>
      <c r="R327" s="518"/>
      <c r="S327" s="547"/>
      <c r="T327" s="548"/>
      <c r="U327" s="550"/>
    </row>
    <row r="328" spans="1:21" hidden="1" x14ac:dyDescent="0.2">
      <c r="A328" s="11" t="str">
        <f t="shared" si="108"/>
        <v>Nhs Lothian</v>
      </c>
      <c r="B328" s="11" t="str">
        <f t="shared" si="109"/>
        <v xml:space="preserve">Urology </v>
      </c>
      <c r="C328" s="139" t="str">
        <f t="shared" si="116"/>
        <v>Urology</v>
      </c>
      <c r="D328" s="89" t="s">
        <v>100</v>
      </c>
      <c r="E328" s="43"/>
      <c r="F328" s="38"/>
      <c r="G328" s="39"/>
      <c r="H328" s="39"/>
      <c r="I328" s="40"/>
      <c r="J328" s="38"/>
      <c r="K328" s="39"/>
      <c r="L328" s="39"/>
      <c r="M328" s="40"/>
      <c r="N328" s="38"/>
      <c r="O328" s="39"/>
      <c r="P328" s="39"/>
      <c r="Q328" s="40"/>
      <c r="R328" s="39"/>
      <c r="S328" s="77"/>
      <c r="T328" s="56"/>
      <c r="U328" s="104"/>
    </row>
    <row r="329" spans="1:21" x14ac:dyDescent="0.2">
      <c r="A329" s="11" t="str">
        <f t="shared" si="108"/>
        <v>Nhs Lothian</v>
      </c>
      <c r="B329" s="11" t="str">
        <f t="shared" si="109"/>
        <v xml:space="preserve">Urology </v>
      </c>
      <c r="C329" s="139" t="str">
        <f t="shared" si="116"/>
        <v>Urology</v>
      </c>
      <c r="D329" s="84" t="s">
        <v>100</v>
      </c>
      <c r="E329" s="21" t="s">
        <v>27</v>
      </c>
      <c r="F329" s="23"/>
      <c r="G329" s="24"/>
      <c r="H329" s="24"/>
      <c r="I329" s="25"/>
      <c r="J329" s="23"/>
      <c r="K329" s="24"/>
      <c r="L329" s="24"/>
      <c r="M329" s="25"/>
      <c r="N329" s="23"/>
      <c r="O329" s="24"/>
      <c r="P329" s="24"/>
      <c r="Q329" s="25"/>
      <c r="R329" s="39"/>
      <c r="S329" s="71"/>
      <c r="T329" s="72"/>
      <c r="U329" s="100"/>
    </row>
    <row r="330" spans="1:21" hidden="1" x14ac:dyDescent="0.2">
      <c r="A330" s="11" t="str">
        <f t="shared" si="108"/>
        <v>Nhs Lothian</v>
      </c>
      <c r="B330" s="11" t="str">
        <f t="shared" si="109"/>
        <v>UrologyNA</v>
      </c>
      <c r="C330" s="139" t="str">
        <f t="shared" si="116"/>
        <v>Urology</v>
      </c>
      <c r="D330" s="502" t="s">
        <v>321</v>
      </c>
      <c r="E330" s="503"/>
      <c r="F330" s="504"/>
      <c r="G330" s="505"/>
      <c r="H330" s="505"/>
      <c r="I330" s="506"/>
      <c r="J330" s="504"/>
      <c r="K330" s="505"/>
      <c r="L330" s="505"/>
      <c r="M330" s="506"/>
      <c r="N330" s="504"/>
      <c r="O330" s="505"/>
      <c r="P330" s="505"/>
      <c r="Q330" s="506"/>
      <c r="R330" s="507"/>
      <c r="S330" s="508"/>
      <c r="T330" s="505"/>
      <c r="U330" s="509"/>
    </row>
    <row r="331" spans="1:21" hidden="1" x14ac:dyDescent="0.2">
      <c r="A331" s="11" t="str">
        <f t="shared" si="108"/>
        <v>Nhs Lothian</v>
      </c>
      <c r="B331" s="11" t="str">
        <f t="shared" si="109"/>
        <v>UrologyNA</v>
      </c>
      <c r="C331" s="139" t="str">
        <f t="shared" si="116"/>
        <v>Urology</v>
      </c>
      <c r="D331" s="502" t="s">
        <v>321</v>
      </c>
      <c r="E331" s="503"/>
      <c r="F331" s="508"/>
      <c r="G331" s="510"/>
      <c r="H331" s="510"/>
      <c r="I331" s="511"/>
      <c r="J331" s="508"/>
      <c r="K331" s="510"/>
      <c r="L331" s="510"/>
      <c r="M331" s="511"/>
      <c r="N331" s="508"/>
      <c r="O331" s="510"/>
      <c r="P331" s="510"/>
      <c r="Q331" s="511"/>
      <c r="R331" s="507"/>
      <c r="S331" s="508"/>
      <c r="T331" s="510"/>
      <c r="U331" s="512"/>
    </row>
    <row r="332" spans="1:21" hidden="1" x14ac:dyDescent="0.2">
      <c r="A332" s="11" t="str">
        <f t="shared" si="108"/>
        <v>Nhs Lothian</v>
      </c>
      <c r="B332" s="11" t="str">
        <f t="shared" si="109"/>
        <v>UrologyNA</v>
      </c>
      <c r="C332" s="139" t="str">
        <f t="shared" si="116"/>
        <v>Urology</v>
      </c>
      <c r="D332" s="502" t="s">
        <v>321</v>
      </c>
      <c r="E332" s="503"/>
      <c r="F332" s="513"/>
      <c r="G332" s="514"/>
      <c r="H332" s="514"/>
      <c r="I332" s="515"/>
      <c r="J332" s="516"/>
      <c r="K332" s="514"/>
      <c r="L332" s="514"/>
      <c r="M332" s="515"/>
      <c r="N332" s="516"/>
      <c r="O332" s="514"/>
      <c r="P332" s="514"/>
      <c r="Q332" s="515"/>
      <c r="R332" s="507"/>
      <c r="S332" s="516"/>
      <c r="T332" s="514"/>
      <c r="U332" s="517"/>
    </row>
    <row r="333" spans="1:21" hidden="1" x14ac:dyDescent="0.2">
      <c r="A333" s="11" t="str">
        <f t="shared" si="108"/>
        <v>Nhs Lothian</v>
      </c>
      <c r="B333" s="11" t="str">
        <f t="shared" si="109"/>
        <v>UrologyNA</v>
      </c>
      <c r="C333" s="139" t="str">
        <f t="shared" si="116"/>
        <v>Urology</v>
      </c>
      <c r="D333" s="502" t="s">
        <v>321</v>
      </c>
      <c r="E333" s="503"/>
      <c r="F333" s="516"/>
      <c r="G333" s="514"/>
      <c r="H333" s="514"/>
      <c r="I333" s="515"/>
      <c r="J333" s="516"/>
      <c r="K333" s="514"/>
      <c r="L333" s="514"/>
      <c r="M333" s="515"/>
      <c r="N333" s="516"/>
      <c r="O333" s="514"/>
      <c r="P333" s="514"/>
      <c r="Q333" s="515"/>
      <c r="R333" s="507"/>
      <c r="S333" s="516"/>
      <c r="T333" s="514"/>
      <c r="U333" s="517"/>
    </row>
    <row r="334" spans="1:21" x14ac:dyDescent="0.2">
      <c r="A334" s="11" t="str">
        <f t="shared" si="108"/>
        <v>Nhs Lothian</v>
      </c>
      <c r="B334" s="11" t="str">
        <f t="shared" si="109"/>
        <v>Urology14</v>
      </c>
      <c r="C334" s="139" t="str">
        <f t="shared" si="116"/>
        <v>Urology</v>
      </c>
      <c r="D334" s="154">
        <v>14</v>
      </c>
      <c r="E334" s="440" t="s">
        <v>291</v>
      </c>
      <c r="F334" s="611">
        <v>11</v>
      </c>
      <c r="G334" s="611">
        <v>10</v>
      </c>
      <c r="H334" s="611">
        <v>8</v>
      </c>
      <c r="I334" s="611">
        <v>6</v>
      </c>
      <c r="J334" s="48"/>
      <c r="K334" s="46"/>
      <c r="L334" s="46"/>
      <c r="M334" s="47"/>
      <c r="N334" s="48"/>
      <c r="O334" s="46"/>
      <c r="P334" s="46"/>
      <c r="Q334" s="47"/>
      <c r="R334" s="39"/>
      <c r="S334" s="166">
        <f>I334</f>
        <v>6</v>
      </c>
      <c r="T334" s="167">
        <f>M334</f>
        <v>0</v>
      </c>
      <c r="U334" s="168">
        <f>Q334</f>
        <v>0</v>
      </c>
    </row>
    <row r="335" spans="1:21" ht="13.5" thickBot="1" x14ac:dyDescent="0.25">
      <c r="A335" s="11" t="str">
        <f t="shared" si="108"/>
        <v>Nhs Lothian</v>
      </c>
      <c r="B335" s="11" t="str">
        <f t="shared" si="109"/>
        <v>Urology15</v>
      </c>
      <c r="C335" s="139" t="str">
        <f t="shared" si="116"/>
        <v>Urology</v>
      </c>
      <c r="D335" s="154">
        <v>15</v>
      </c>
      <c r="E335" s="440" t="s">
        <v>292</v>
      </c>
      <c r="F335" s="611">
        <v>21</v>
      </c>
      <c r="G335" s="611">
        <v>21</v>
      </c>
      <c r="H335" s="611">
        <v>18</v>
      </c>
      <c r="I335" s="611">
        <v>16</v>
      </c>
      <c r="J335" s="48"/>
      <c r="K335" s="46"/>
      <c r="L335" s="46"/>
      <c r="M335" s="47"/>
      <c r="N335" s="48"/>
      <c r="O335" s="46"/>
      <c r="P335" s="46"/>
      <c r="Q335" s="47"/>
      <c r="R335" s="39"/>
      <c r="S335" s="177">
        <f>I335</f>
        <v>16</v>
      </c>
      <c r="T335" s="178">
        <f>M335</f>
        <v>0</v>
      </c>
      <c r="U335" s="180">
        <f>Q335</f>
        <v>0</v>
      </c>
    </row>
    <row r="336" spans="1:21" x14ac:dyDescent="0.2">
      <c r="A336" s="11" t="str">
        <f t="shared" si="108"/>
        <v>Nhs Lothian</v>
      </c>
      <c r="B336" s="11" t="str">
        <f t="shared" si="109"/>
        <v xml:space="preserve">Urology </v>
      </c>
      <c r="C336" s="139" t="str">
        <f t="shared" si="116"/>
        <v>Urology</v>
      </c>
      <c r="D336" s="84" t="s">
        <v>100</v>
      </c>
      <c r="E336" s="21" t="s">
        <v>281</v>
      </c>
      <c r="F336" s="23"/>
      <c r="G336" s="24"/>
      <c r="H336" s="24"/>
      <c r="I336" s="25"/>
      <c r="J336" s="23"/>
      <c r="K336" s="24"/>
      <c r="L336" s="24"/>
      <c r="M336" s="25"/>
      <c r="N336" s="23"/>
      <c r="O336" s="24"/>
      <c r="P336" s="24"/>
      <c r="Q336" s="25"/>
      <c r="R336" s="20"/>
      <c r="S336" s="71"/>
      <c r="T336" s="72"/>
      <c r="U336" s="100"/>
    </row>
    <row r="337" spans="1:21" x14ac:dyDescent="0.2">
      <c r="A337" s="11" t="str">
        <f t="shared" si="108"/>
        <v>Nhs Lothian</v>
      </c>
      <c r="B337" s="11" t="str">
        <f t="shared" si="109"/>
        <v>Urology16</v>
      </c>
      <c r="C337" s="139" t="str">
        <f t="shared" si="116"/>
        <v>Urology</v>
      </c>
      <c r="D337" s="430">
        <v>16</v>
      </c>
      <c r="E337" s="155" t="s">
        <v>322</v>
      </c>
      <c r="F337" s="596">
        <v>0.17199999999999999</v>
      </c>
      <c r="G337" s="596">
        <v>0.17199999999999999</v>
      </c>
      <c r="H337" s="596">
        <v>0.17199999999999999</v>
      </c>
      <c r="I337" s="596">
        <v>0.17199999999999999</v>
      </c>
      <c r="J337" s="49"/>
      <c r="K337" s="50"/>
      <c r="L337" s="50"/>
      <c r="M337" s="51"/>
      <c r="N337" s="49"/>
      <c r="O337" s="50"/>
      <c r="P337" s="50"/>
      <c r="Q337" s="51"/>
      <c r="R337" s="20"/>
      <c r="S337" s="537">
        <f t="shared" ref="S337" si="120">SUM(F337:I337)</f>
        <v>0.68799999999999994</v>
      </c>
      <c r="T337" s="538">
        <f t="shared" ref="T337" si="121">SUM(J337:M337)</f>
        <v>0</v>
      </c>
      <c r="U337" s="539">
        <f t="shared" ref="U337" si="122">SUM(N337:Q337)</f>
        <v>0</v>
      </c>
    </row>
    <row r="338" spans="1:21" hidden="1" x14ac:dyDescent="0.2">
      <c r="C338" s="139" t="str">
        <f t="shared" si="116"/>
        <v>Urology</v>
      </c>
      <c r="D338" s="579" t="s">
        <v>321</v>
      </c>
      <c r="E338" s="481"/>
      <c r="F338" s="597"/>
      <c r="G338" s="597"/>
      <c r="H338" s="597"/>
      <c r="I338" s="597"/>
      <c r="J338" s="516"/>
      <c r="K338" s="514"/>
      <c r="L338" s="514"/>
      <c r="M338" s="515"/>
      <c r="N338" s="516"/>
      <c r="O338" s="514"/>
      <c r="P338" s="514"/>
      <c r="Q338" s="515"/>
      <c r="R338" s="518"/>
      <c r="S338" s="516"/>
      <c r="T338" s="514"/>
      <c r="U338" s="517"/>
    </row>
    <row r="339" spans="1:21" x14ac:dyDescent="0.2">
      <c r="C339" s="139" t="str">
        <f t="shared" si="116"/>
        <v>Urology</v>
      </c>
      <c r="D339" s="154">
        <v>18</v>
      </c>
      <c r="E339" s="424" t="s">
        <v>323</v>
      </c>
      <c r="F339" s="600">
        <v>0.17699999999999999</v>
      </c>
      <c r="G339" s="600">
        <v>0.17699999999999999</v>
      </c>
      <c r="H339" s="600">
        <v>0.17699999999999999</v>
      </c>
      <c r="I339" s="600">
        <v>0.17699999999999999</v>
      </c>
      <c r="J339" s="500"/>
      <c r="K339" s="498"/>
      <c r="L339" s="498"/>
      <c r="M339" s="499"/>
      <c r="N339" s="500"/>
      <c r="O339" s="498"/>
      <c r="P339" s="498"/>
      <c r="Q339" s="499"/>
      <c r="R339" s="79"/>
      <c r="S339" s="173"/>
      <c r="T339" s="482"/>
      <c r="U339" s="501"/>
    </row>
    <row r="340" spans="1:21" hidden="1" x14ac:dyDescent="0.2">
      <c r="C340" s="139" t="str">
        <f t="shared" si="116"/>
        <v>Urology</v>
      </c>
      <c r="D340" s="579" t="s">
        <v>321</v>
      </c>
      <c r="E340" s="481"/>
      <c r="F340" s="601"/>
      <c r="G340" s="601"/>
      <c r="H340" s="601"/>
      <c r="I340" s="601"/>
      <c r="J340" s="513"/>
      <c r="K340" s="520"/>
      <c r="L340" s="520"/>
      <c r="M340" s="521"/>
      <c r="N340" s="513"/>
      <c r="O340" s="520"/>
      <c r="P340" s="520"/>
      <c r="Q340" s="521"/>
      <c r="R340" s="518"/>
      <c r="S340" s="534"/>
      <c r="T340" s="535"/>
      <c r="U340" s="536"/>
    </row>
    <row r="341" spans="1:21" x14ac:dyDescent="0.2">
      <c r="A341" s="11" t="str">
        <f t="shared" si="108"/>
        <v>Nhs Lothian</v>
      </c>
      <c r="B341" s="11" t="str">
        <f t="shared" si="109"/>
        <v>Urology19</v>
      </c>
      <c r="C341" s="139" t="str">
        <f t="shared" si="116"/>
        <v>Urology</v>
      </c>
      <c r="D341" s="483">
        <v>19</v>
      </c>
      <c r="E341" s="485" t="s">
        <v>324</v>
      </c>
      <c r="F341" s="602">
        <v>8.0000000000000002E-3</v>
      </c>
      <c r="G341" s="602">
        <v>8.0000000000000002E-3</v>
      </c>
      <c r="H341" s="602">
        <v>8.0000000000000002E-3</v>
      </c>
      <c r="I341" s="602">
        <v>8.0000000000000002E-3</v>
      </c>
      <c r="J341" s="529"/>
      <c r="K341" s="527"/>
      <c r="L341" s="527"/>
      <c r="M341" s="528"/>
      <c r="N341" s="529"/>
      <c r="O341" s="527"/>
      <c r="P341" s="527"/>
      <c r="Q341" s="528"/>
      <c r="R341" s="79"/>
      <c r="S341" s="537">
        <f t="shared" ref="S341:S343" si="123">SUM(F341:I341)</f>
        <v>3.2000000000000001E-2</v>
      </c>
      <c r="T341" s="538">
        <f t="shared" ref="T341:T343" si="124">SUM(J341:M341)</f>
        <v>0</v>
      </c>
      <c r="U341" s="539">
        <f t="shared" ref="U341:U343" si="125">SUM(N341:Q341)</f>
        <v>0</v>
      </c>
    </row>
    <row r="342" spans="1:21" x14ac:dyDescent="0.2">
      <c r="B342" s="115"/>
      <c r="C342" s="139" t="str">
        <f t="shared" si="116"/>
        <v>Urology</v>
      </c>
      <c r="D342" s="483">
        <v>20</v>
      </c>
      <c r="E342" s="485" t="s">
        <v>326</v>
      </c>
      <c r="F342" s="592">
        <v>3.5999999999999997E-2</v>
      </c>
      <c r="G342" s="592">
        <v>3.5999999999999997E-2</v>
      </c>
      <c r="H342" s="592">
        <v>3.5999999999999997E-2</v>
      </c>
      <c r="I342" s="592">
        <v>3.5999999999999997E-2</v>
      </c>
      <c r="J342" s="533"/>
      <c r="K342" s="531"/>
      <c r="L342" s="531"/>
      <c r="M342" s="532"/>
      <c r="N342" s="533"/>
      <c r="O342" s="531"/>
      <c r="P342" s="531"/>
      <c r="Q342" s="532"/>
      <c r="R342" s="543"/>
      <c r="S342" s="166">
        <f t="shared" si="123"/>
        <v>0.14399999999999999</v>
      </c>
      <c r="T342" s="167">
        <f t="shared" si="124"/>
        <v>0</v>
      </c>
      <c r="U342" s="168">
        <f t="shared" si="125"/>
        <v>0</v>
      </c>
    </row>
    <row r="343" spans="1:21" ht="13.5" thickBot="1" x14ac:dyDescent="0.25">
      <c r="B343" s="115"/>
      <c r="C343" s="141" t="str">
        <f t="shared" si="116"/>
        <v>Urology</v>
      </c>
      <c r="D343" s="484">
        <v>21</v>
      </c>
      <c r="E343" s="580" t="s">
        <v>325</v>
      </c>
      <c r="F343" s="603">
        <v>0.17199999999999999</v>
      </c>
      <c r="G343" s="603">
        <v>0.17199999999999999</v>
      </c>
      <c r="H343" s="603">
        <v>0.17199999999999999</v>
      </c>
      <c r="I343" s="603">
        <v>0.17199999999999999</v>
      </c>
      <c r="J343" s="525"/>
      <c r="K343" s="523"/>
      <c r="L343" s="523"/>
      <c r="M343" s="524"/>
      <c r="N343" s="525"/>
      <c r="O343" s="523"/>
      <c r="P343" s="523"/>
      <c r="Q343" s="524"/>
      <c r="R343" s="544"/>
      <c r="S343" s="177">
        <f t="shared" si="123"/>
        <v>0.68799999999999994</v>
      </c>
      <c r="T343" s="178">
        <f t="shared" si="124"/>
        <v>0</v>
      </c>
      <c r="U343" s="180">
        <f t="shared" si="125"/>
        <v>0</v>
      </c>
    </row>
    <row r="344" spans="1:21" x14ac:dyDescent="0.2">
      <c r="B344" s="115"/>
      <c r="C344" s="153"/>
    </row>
    <row r="345" spans="1:21" x14ac:dyDescent="0.2">
      <c r="B345" s="115"/>
      <c r="C345" s="153"/>
    </row>
    <row r="346" spans="1:21" x14ac:dyDescent="0.2">
      <c r="B346" s="115"/>
      <c r="C346" s="153"/>
    </row>
    <row r="347" spans="1:21" x14ac:dyDescent="0.2">
      <c r="B347" s="115"/>
      <c r="C347" s="153"/>
    </row>
    <row r="348" spans="1:21" x14ac:dyDescent="0.2">
      <c r="B348" s="115"/>
      <c r="C348" s="153"/>
    </row>
    <row r="349" spans="1:21" x14ac:dyDescent="0.2">
      <c r="B349" s="115"/>
      <c r="C349" s="153"/>
    </row>
    <row r="350" spans="1:21" x14ac:dyDescent="0.2">
      <c r="B350" s="115"/>
      <c r="C350" s="153"/>
    </row>
    <row r="351" spans="1:21" x14ac:dyDescent="0.2">
      <c r="B351" s="115"/>
      <c r="C351" s="153"/>
    </row>
    <row r="352" spans="1:21" x14ac:dyDescent="0.2">
      <c r="C352" s="153"/>
    </row>
    <row r="353" spans="3:3" x14ac:dyDescent="0.2">
      <c r="C353" s="153"/>
    </row>
    <row r="354" spans="3:3" x14ac:dyDescent="0.2">
      <c r="C354" s="153"/>
    </row>
    <row r="355" spans="3:3" x14ac:dyDescent="0.2">
      <c r="C355" s="153"/>
    </row>
    <row r="356" spans="3:3" x14ac:dyDescent="0.2">
      <c r="C356" s="153"/>
    </row>
    <row r="357" spans="3:3" x14ac:dyDescent="0.2">
      <c r="C357" s="153"/>
    </row>
    <row r="358" spans="3:3" x14ac:dyDescent="0.2">
      <c r="C358" s="153"/>
    </row>
    <row r="359" spans="3:3" x14ac:dyDescent="0.2">
      <c r="C359" s="153"/>
    </row>
    <row r="360" spans="3:3" x14ac:dyDescent="0.2">
      <c r="C360" s="153"/>
    </row>
    <row r="361" spans="3:3" x14ac:dyDescent="0.2">
      <c r="C361" s="153"/>
    </row>
    <row r="362" spans="3:3" x14ac:dyDescent="0.2">
      <c r="C362" s="153"/>
    </row>
    <row r="363" spans="3:3" x14ac:dyDescent="0.2">
      <c r="C363" s="153"/>
    </row>
    <row r="364" spans="3:3" x14ac:dyDescent="0.2">
      <c r="C364" s="153"/>
    </row>
    <row r="365" spans="3:3" x14ac:dyDescent="0.2">
      <c r="C365" s="153"/>
    </row>
    <row r="366" spans="3:3" x14ac:dyDescent="0.2">
      <c r="C366" s="153"/>
    </row>
    <row r="367" spans="3:3" x14ac:dyDescent="0.2">
      <c r="C367" s="153"/>
    </row>
    <row r="368" spans="3:3" x14ac:dyDescent="0.2">
      <c r="C368" s="153"/>
    </row>
    <row r="369" spans="3:3" x14ac:dyDescent="0.2">
      <c r="C369" s="153"/>
    </row>
    <row r="370" spans="3:3" x14ac:dyDescent="0.2">
      <c r="C370" s="153"/>
    </row>
    <row r="371" spans="3:3" x14ac:dyDescent="0.2">
      <c r="C371" s="153"/>
    </row>
    <row r="372" spans="3:3" x14ac:dyDescent="0.2">
      <c r="C372" s="153"/>
    </row>
    <row r="373" spans="3:3" x14ac:dyDescent="0.2">
      <c r="C373" s="153"/>
    </row>
    <row r="374" spans="3:3" x14ac:dyDescent="0.2">
      <c r="C374" s="153"/>
    </row>
    <row r="375" spans="3:3" x14ac:dyDescent="0.2">
      <c r="C375" s="153"/>
    </row>
    <row r="376" spans="3:3" x14ac:dyDescent="0.2">
      <c r="C376" s="153"/>
    </row>
    <row r="377" spans="3:3" x14ac:dyDescent="0.2">
      <c r="C377" s="153"/>
    </row>
    <row r="378" spans="3:3" x14ac:dyDescent="0.2">
      <c r="C378" s="153"/>
    </row>
    <row r="379" spans="3:3" x14ac:dyDescent="0.2">
      <c r="C379" s="153"/>
    </row>
    <row r="380" spans="3:3" x14ac:dyDescent="0.2">
      <c r="C380" s="153"/>
    </row>
    <row r="381" spans="3:3" x14ac:dyDescent="0.2">
      <c r="C381" s="153"/>
    </row>
    <row r="382" spans="3:3" x14ac:dyDescent="0.2">
      <c r="C382" s="153"/>
    </row>
    <row r="383" spans="3:3" x14ac:dyDescent="0.2">
      <c r="C383" s="153"/>
    </row>
    <row r="384" spans="3:3" x14ac:dyDescent="0.2">
      <c r="C384" s="153"/>
    </row>
    <row r="385" spans="3:3" x14ac:dyDescent="0.2">
      <c r="C385" s="153"/>
    </row>
    <row r="386" spans="3:3" x14ac:dyDescent="0.2">
      <c r="C386" s="153"/>
    </row>
    <row r="387" spans="3:3" x14ac:dyDescent="0.2">
      <c r="C387" s="153"/>
    </row>
    <row r="388" spans="3:3" x14ac:dyDescent="0.2">
      <c r="C388" s="153"/>
    </row>
    <row r="389" spans="3:3" x14ac:dyDescent="0.2">
      <c r="C389" s="153"/>
    </row>
    <row r="390" spans="3:3" x14ac:dyDescent="0.2">
      <c r="C390" s="153"/>
    </row>
    <row r="391" spans="3:3" x14ac:dyDescent="0.2">
      <c r="C391" s="153"/>
    </row>
    <row r="392" spans="3:3" x14ac:dyDescent="0.2">
      <c r="C392" s="153"/>
    </row>
    <row r="393" spans="3:3" x14ac:dyDescent="0.2">
      <c r="C393" s="153"/>
    </row>
    <row r="394" spans="3:3" x14ac:dyDescent="0.2">
      <c r="C394" s="153"/>
    </row>
    <row r="395" spans="3:3" x14ac:dyDescent="0.2">
      <c r="C395" s="153"/>
    </row>
    <row r="396" spans="3:3" x14ac:dyDescent="0.2">
      <c r="C396" s="153"/>
    </row>
    <row r="397" spans="3:3" x14ac:dyDescent="0.2">
      <c r="C397" s="153"/>
    </row>
    <row r="398" spans="3:3" x14ac:dyDescent="0.2">
      <c r="C398" s="153"/>
    </row>
    <row r="399" spans="3:3" x14ac:dyDescent="0.2">
      <c r="C399" s="153"/>
    </row>
    <row r="400" spans="3:3" x14ac:dyDescent="0.2">
      <c r="C400" s="153"/>
    </row>
    <row r="401" spans="3:3" x14ac:dyDescent="0.2">
      <c r="C401" s="153"/>
    </row>
    <row r="402" spans="3:3" x14ac:dyDescent="0.2">
      <c r="C402" s="153"/>
    </row>
    <row r="403" spans="3:3" x14ac:dyDescent="0.2">
      <c r="C403" s="153"/>
    </row>
    <row r="404" spans="3:3" x14ac:dyDescent="0.2">
      <c r="C404" s="153"/>
    </row>
    <row r="405" spans="3:3" x14ac:dyDescent="0.2">
      <c r="C405" s="153"/>
    </row>
    <row r="406" spans="3:3" x14ac:dyDescent="0.2">
      <c r="C406" s="153"/>
    </row>
    <row r="407" spans="3:3" x14ac:dyDescent="0.2">
      <c r="C407" s="153"/>
    </row>
    <row r="408" spans="3:3" x14ac:dyDescent="0.2">
      <c r="C408" s="153"/>
    </row>
    <row r="409" spans="3:3" x14ac:dyDescent="0.2">
      <c r="C409" s="153"/>
    </row>
    <row r="410" spans="3:3" x14ac:dyDescent="0.2">
      <c r="C410" s="153"/>
    </row>
    <row r="411" spans="3:3" x14ac:dyDescent="0.2">
      <c r="C411" s="153"/>
    </row>
    <row r="412" spans="3:3" x14ac:dyDescent="0.2">
      <c r="C412" s="153"/>
    </row>
    <row r="413" spans="3:3" x14ac:dyDescent="0.2">
      <c r="C413" s="153"/>
    </row>
    <row r="414" spans="3:3" x14ac:dyDescent="0.2">
      <c r="C414" s="153"/>
    </row>
    <row r="415" spans="3:3" x14ac:dyDescent="0.2">
      <c r="C415" s="153"/>
    </row>
    <row r="416" spans="3:3" x14ac:dyDescent="0.2">
      <c r="C416" s="153"/>
    </row>
    <row r="417" spans="3:3" x14ac:dyDescent="0.2">
      <c r="C417" s="153"/>
    </row>
    <row r="418" spans="3:3" x14ac:dyDescent="0.2">
      <c r="C418" s="153"/>
    </row>
    <row r="419" spans="3:3" x14ac:dyDescent="0.2">
      <c r="C419" s="153"/>
    </row>
    <row r="420" spans="3:3" x14ac:dyDescent="0.2">
      <c r="C420" s="153"/>
    </row>
    <row r="421" spans="3:3" x14ac:dyDescent="0.2">
      <c r="C421" s="153"/>
    </row>
    <row r="422" spans="3:3" x14ac:dyDescent="0.2">
      <c r="C422" s="153"/>
    </row>
    <row r="423" spans="3:3" x14ac:dyDescent="0.2">
      <c r="C423" s="153"/>
    </row>
    <row r="424" spans="3:3" x14ac:dyDescent="0.2">
      <c r="C424" s="153"/>
    </row>
    <row r="425" spans="3:3" x14ac:dyDescent="0.2">
      <c r="C425" s="153"/>
    </row>
    <row r="426" spans="3:3" x14ac:dyDescent="0.2">
      <c r="C426" s="153"/>
    </row>
    <row r="427" spans="3:3" x14ac:dyDescent="0.2">
      <c r="C427" s="153"/>
    </row>
    <row r="428" spans="3:3" x14ac:dyDescent="0.2">
      <c r="C428" s="153"/>
    </row>
    <row r="429" spans="3:3" x14ac:dyDescent="0.2">
      <c r="C429" s="153"/>
    </row>
    <row r="430" spans="3:3" x14ac:dyDescent="0.2">
      <c r="C430" s="153"/>
    </row>
    <row r="431" spans="3:3" x14ac:dyDescent="0.2">
      <c r="C431" s="153"/>
    </row>
    <row r="432" spans="3:3" x14ac:dyDescent="0.2">
      <c r="C432" s="153"/>
    </row>
    <row r="433" spans="3:3" x14ac:dyDescent="0.2">
      <c r="C433" s="153"/>
    </row>
    <row r="434" spans="3:3" x14ac:dyDescent="0.2">
      <c r="C434" s="153"/>
    </row>
    <row r="435" spans="3:3" x14ac:dyDescent="0.2">
      <c r="C435" s="153"/>
    </row>
    <row r="436" spans="3:3" x14ac:dyDescent="0.2">
      <c r="C436" s="153"/>
    </row>
    <row r="437" spans="3:3" x14ac:dyDescent="0.2">
      <c r="C437" s="153"/>
    </row>
    <row r="438" spans="3:3" x14ac:dyDescent="0.2">
      <c r="C438" s="153"/>
    </row>
    <row r="439" spans="3:3" x14ac:dyDescent="0.2">
      <c r="C439" s="153"/>
    </row>
    <row r="440" spans="3:3" x14ac:dyDescent="0.2">
      <c r="C440" s="153"/>
    </row>
    <row r="441" spans="3:3" x14ac:dyDescent="0.2">
      <c r="C441" s="153"/>
    </row>
    <row r="442" spans="3:3" x14ac:dyDescent="0.2">
      <c r="C442" s="153"/>
    </row>
    <row r="443" spans="3:3" x14ac:dyDescent="0.2">
      <c r="C443" s="153"/>
    </row>
    <row r="444" spans="3:3" x14ac:dyDescent="0.2">
      <c r="C444" s="153"/>
    </row>
    <row r="445" spans="3:3" x14ac:dyDescent="0.2">
      <c r="C445" s="153"/>
    </row>
    <row r="446" spans="3:3" x14ac:dyDescent="0.2">
      <c r="C446" s="153"/>
    </row>
    <row r="447" spans="3:3" x14ac:dyDescent="0.2">
      <c r="C447" s="153"/>
    </row>
    <row r="448" spans="3:3" x14ac:dyDescent="0.2">
      <c r="C448" s="153"/>
    </row>
    <row r="449" spans="3:3" x14ac:dyDescent="0.2">
      <c r="C449" s="153"/>
    </row>
    <row r="450" spans="3:3" x14ac:dyDescent="0.2">
      <c r="C450" s="153"/>
    </row>
    <row r="451" spans="3:3" x14ac:dyDescent="0.2">
      <c r="C451" s="153"/>
    </row>
    <row r="452" spans="3:3" x14ac:dyDescent="0.2">
      <c r="C452" s="153"/>
    </row>
    <row r="453" spans="3:3" x14ac:dyDescent="0.2">
      <c r="C453" s="153"/>
    </row>
    <row r="454" spans="3:3" x14ac:dyDescent="0.2">
      <c r="C454" s="153"/>
    </row>
    <row r="455" spans="3:3" x14ac:dyDescent="0.2">
      <c r="C455" s="153"/>
    </row>
    <row r="456" spans="3:3" x14ac:dyDescent="0.2">
      <c r="C456" s="153"/>
    </row>
    <row r="457" spans="3:3" x14ac:dyDescent="0.2">
      <c r="C457" s="153"/>
    </row>
    <row r="458" spans="3:3" x14ac:dyDescent="0.2">
      <c r="C458" s="153"/>
    </row>
    <row r="459" spans="3:3" x14ac:dyDescent="0.2">
      <c r="C459" s="153"/>
    </row>
    <row r="460" spans="3:3" x14ac:dyDescent="0.2">
      <c r="C460" s="153"/>
    </row>
    <row r="461" spans="3:3" x14ac:dyDescent="0.2">
      <c r="C461" s="153"/>
    </row>
    <row r="462" spans="3:3" x14ac:dyDescent="0.2">
      <c r="C462" s="153"/>
    </row>
    <row r="463" spans="3:3" x14ac:dyDescent="0.2">
      <c r="C463" s="153"/>
    </row>
    <row r="464" spans="3:3" x14ac:dyDescent="0.2">
      <c r="C464" s="153"/>
    </row>
    <row r="465" spans="3:3" x14ac:dyDescent="0.2">
      <c r="C465" s="153"/>
    </row>
    <row r="466" spans="3:3" x14ac:dyDescent="0.2">
      <c r="C466" s="153"/>
    </row>
    <row r="467" spans="3:3" x14ac:dyDescent="0.2">
      <c r="C467" s="153"/>
    </row>
    <row r="468" spans="3:3" x14ac:dyDescent="0.2">
      <c r="C468" s="153"/>
    </row>
    <row r="469" spans="3:3" x14ac:dyDescent="0.2">
      <c r="C469" s="153"/>
    </row>
    <row r="470" spans="3:3" x14ac:dyDescent="0.2">
      <c r="C470" s="153"/>
    </row>
    <row r="471" spans="3:3" x14ac:dyDescent="0.2">
      <c r="C471" s="153"/>
    </row>
    <row r="472" spans="3:3" x14ac:dyDescent="0.2">
      <c r="C472" s="153"/>
    </row>
    <row r="473" spans="3:3" x14ac:dyDescent="0.2">
      <c r="C473" s="153"/>
    </row>
    <row r="474" spans="3:3" x14ac:dyDescent="0.2">
      <c r="C474" s="153"/>
    </row>
    <row r="475" spans="3:3" x14ac:dyDescent="0.2">
      <c r="C475" s="153"/>
    </row>
    <row r="476" spans="3:3" x14ac:dyDescent="0.2">
      <c r="C476" s="153"/>
    </row>
    <row r="477" spans="3:3" x14ac:dyDescent="0.2">
      <c r="C477" s="153"/>
    </row>
    <row r="478" spans="3:3" x14ac:dyDescent="0.2">
      <c r="C478" s="153"/>
    </row>
    <row r="479" spans="3:3" x14ac:dyDescent="0.2">
      <c r="C479" s="153"/>
    </row>
    <row r="480" spans="3:3" x14ac:dyDescent="0.2">
      <c r="C480" s="153"/>
    </row>
    <row r="481" spans="3:3" x14ac:dyDescent="0.2">
      <c r="C481" s="153"/>
    </row>
    <row r="482" spans="3:3" x14ac:dyDescent="0.2">
      <c r="C482" s="153"/>
    </row>
    <row r="483" spans="3:3" x14ac:dyDescent="0.2">
      <c r="C483" s="153"/>
    </row>
    <row r="484" spans="3:3" x14ac:dyDescent="0.2">
      <c r="C484" s="153"/>
    </row>
    <row r="485" spans="3:3" x14ac:dyDescent="0.2">
      <c r="C485" s="153"/>
    </row>
    <row r="486" spans="3:3" x14ac:dyDescent="0.2">
      <c r="C486" s="153"/>
    </row>
    <row r="487" spans="3:3" x14ac:dyDescent="0.2">
      <c r="C487" s="153"/>
    </row>
    <row r="488" spans="3:3" x14ac:dyDescent="0.2">
      <c r="C488" s="153"/>
    </row>
    <row r="489" spans="3:3" x14ac:dyDescent="0.2">
      <c r="C489" s="153"/>
    </row>
    <row r="490" spans="3:3" x14ac:dyDescent="0.2">
      <c r="C490" s="153"/>
    </row>
    <row r="491" spans="3:3" x14ac:dyDescent="0.2">
      <c r="C491" s="153"/>
    </row>
    <row r="492" spans="3:3" x14ac:dyDescent="0.2">
      <c r="C492" s="153"/>
    </row>
    <row r="493" spans="3:3" x14ac:dyDescent="0.2">
      <c r="C493" s="153"/>
    </row>
    <row r="494" spans="3:3" x14ac:dyDescent="0.2">
      <c r="C494" s="153"/>
    </row>
    <row r="495" spans="3:3" x14ac:dyDescent="0.2">
      <c r="C495" s="153"/>
    </row>
    <row r="496" spans="3:3" x14ac:dyDescent="0.2">
      <c r="C496" s="153"/>
    </row>
    <row r="497" spans="3:3" x14ac:dyDescent="0.2">
      <c r="C497" s="153"/>
    </row>
    <row r="498" spans="3:3" x14ac:dyDescent="0.2">
      <c r="C498" s="153"/>
    </row>
    <row r="499" spans="3:3" x14ac:dyDescent="0.2">
      <c r="C499" s="153"/>
    </row>
    <row r="500" spans="3:3" x14ac:dyDescent="0.2">
      <c r="C500" s="153"/>
    </row>
    <row r="501" spans="3:3" x14ac:dyDescent="0.2">
      <c r="C501" s="153"/>
    </row>
    <row r="502" spans="3:3" x14ac:dyDescent="0.2">
      <c r="C502" s="153"/>
    </row>
    <row r="503" spans="3:3" x14ac:dyDescent="0.2">
      <c r="C503" s="153"/>
    </row>
    <row r="504" spans="3:3" x14ac:dyDescent="0.2">
      <c r="C504" s="153"/>
    </row>
    <row r="505" spans="3:3" x14ac:dyDescent="0.2">
      <c r="C505" s="153"/>
    </row>
    <row r="506" spans="3:3" x14ac:dyDescent="0.2">
      <c r="C506" s="153"/>
    </row>
    <row r="507" spans="3:3" x14ac:dyDescent="0.2">
      <c r="C507" s="153"/>
    </row>
    <row r="508" spans="3:3" x14ac:dyDescent="0.2">
      <c r="C508" s="153"/>
    </row>
    <row r="509" spans="3:3" x14ac:dyDescent="0.2">
      <c r="C509" s="153"/>
    </row>
    <row r="510" spans="3:3" x14ac:dyDescent="0.2">
      <c r="C510" s="153"/>
    </row>
    <row r="511" spans="3:3" x14ac:dyDescent="0.2">
      <c r="C511" s="153"/>
    </row>
    <row r="512" spans="3:3" x14ac:dyDescent="0.2">
      <c r="C512" s="153"/>
    </row>
    <row r="513" spans="3:3" x14ac:dyDescent="0.2">
      <c r="C513" s="153"/>
    </row>
    <row r="514" spans="3:3" x14ac:dyDescent="0.2">
      <c r="C514" s="153"/>
    </row>
    <row r="515" spans="3:3" x14ac:dyDescent="0.2">
      <c r="C515" s="153"/>
    </row>
    <row r="516" spans="3:3" x14ac:dyDescent="0.2">
      <c r="C516" s="153"/>
    </row>
    <row r="517" spans="3:3" x14ac:dyDescent="0.2">
      <c r="C517" s="153"/>
    </row>
    <row r="518" spans="3:3" x14ac:dyDescent="0.2">
      <c r="C518" s="153"/>
    </row>
    <row r="519" spans="3:3" x14ac:dyDescent="0.2">
      <c r="C519" s="153"/>
    </row>
    <row r="520" spans="3:3" x14ac:dyDescent="0.2">
      <c r="C520" s="153"/>
    </row>
    <row r="521" spans="3:3" x14ac:dyDescent="0.2">
      <c r="C521" s="153"/>
    </row>
    <row r="522" spans="3:3" x14ac:dyDescent="0.2">
      <c r="C522" s="153"/>
    </row>
    <row r="523" spans="3:3" x14ac:dyDescent="0.2">
      <c r="C523" s="153"/>
    </row>
    <row r="524" spans="3:3" x14ac:dyDescent="0.2">
      <c r="C524" s="153"/>
    </row>
    <row r="525" spans="3:3" x14ac:dyDescent="0.2">
      <c r="C525" s="153"/>
    </row>
    <row r="526" spans="3:3" x14ac:dyDescent="0.2">
      <c r="C526" s="153"/>
    </row>
    <row r="527" spans="3:3" x14ac:dyDescent="0.2">
      <c r="C527" s="153"/>
    </row>
    <row r="528" spans="3:3" x14ac:dyDescent="0.2">
      <c r="C528" s="153"/>
    </row>
    <row r="529" spans="3:3" x14ac:dyDescent="0.2">
      <c r="C529" s="153"/>
    </row>
    <row r="530" spans="3:3" x14ac:dyDescent="0.2">
      <c r="C530" s="153"/>
    </row>
    <row r="531" spans="3:3" x14ac:dyDescent="0.2">
      <c r="C531" s="153"/>
    </row>
    <row r="532" spans="3:3" x14ac:dyDescent="0.2">
      <c r="C532" s="153"/>
    </row>
    <row r="533" spans="3:3" x14ac:dyDescent="0.2">
      <c r="C533" s="153"/>
    </row>
    <row r="534" spans="3:3" x14ac:dyDescent="0.2">
      <c r="C534" s="153"/>
    </row>
    <row r="535" spans="3:3" x14ac:dyDescent="0.2">
      <c r="C535" s="153"/>
    </row>
    <row r="536" spans="3:3" x14ac:dyDescent="0.2">
      <c r="C536" s="153"/>
    </row>
    <row r="537" spans="3:3" x14ac:dyDescent="0.2">
      <c r="C537" s="153"/>
    </row>
    <row r="538" spans="3:3" x14ac:dyDescent="0.2">
      <c r="C538" s="153"/>
    </row>
    <row r="539" spans="3:3" x14ac:dyDescent="0.2">
      <c r="C539" s="153"/>
    </row>
    <row r="540" spans="3:3" x14ac:dyDescent="0.2">
      <c r="C540" s="153"/>
    </row>
    <row r="541" spans="3:3" x14ac:dyDescent="0.2">
      <c r="C541" s="153"/>
    </row>
    <row r="542" spans="3:3" x14ac:dyDescent="0.2">
      <c r="C542" s="153"/>
    </row>
    <row r="543" spans="3:3" x14ac:dyDescent="0.2">
      <c r="C543" s="153"/>
    </row>
    <row r="544" spans="3:3" x14ac:dyDescent="0.2">
      <c r="C544" s="153"/>
    </row>
    <row r="545" spans="3:3" x14ac:dyDescent="0.2">
      <c r="C545" s="153"/>
    </row>
    <row r="546" spans="3:3" x14ac:dyDescent="0.2">
      <c r="C546" s="153"/>
    </row>
    <row r="547" spans="3:3" x14ac:dyDescent="0.2">
      <c r="C547" s="153"/>
    </row>
    <row r="548" spans="3:3" x14ac:dyDescent="0.2">
      <c r="C548" s="153"/>
    </row>
    <row r="549" spans="3:3" x14ac:dyDescent="0.2">
      <c r="C549" s="153"/>
    </row>
    <row r="550" spans="3:3" x14ac:dyDescent="0.2">
      <c r="C550" s="153"/>
    </row>
    <row r="551" spans="3:3" x14ac:dyDescent="0.2">
      <c r="C551" s="153"/>
    </row>
    <row r="552" spans="3:3" x14ac:dyDescent="0.2">
      <c r="C552" s="153"/>
    </row>
    <row r="553" spans="3:3" x14ac:dyDescent="0.2">
      <c r="C553" s="153"/>
    </row>
    <row r="554" spans="3:3" x14ac:dyDescent="0.2">
      <c r="C554" s="153"/>
    </row>
    <row r="555" spans="3:3" x14ac:dyDescent="0.2">
      <c r="C555" s="153"/>
    </row>
    <row r="556" spans="3:3" x14ac:dyDescent="0.2">
      <c r="C556" s="153"/>
    </row>
    <row r="557" spans="3:3" x14ac:dyDescent="0.2">
      <c r="C557" s="153"/>
    </row>
    <row r="558" spans="3:3" x14ac:dyDescent="0.2">
      <c r="C558" s="153"/>
    </row>
    <row r="559" spans="3:3" x14ac:dyDescent="0.2">
      <c r="C559" s="153"/>
    </row>
    <row r="560" spans="3:3" x14ac:dyDescent="0.2">
      <c r="C560" s="153"/>
    </row>
    <row r="561" spans="3:3" x14ac:dyDescent="0.2">
      <c r="C561" s="153"/>
    </row>
    <row r="562" spans="3:3" x14ac:dyDescent="0.2">
      <c r="C562" s="153"/>
    </row>
    <row r="563" spans="3:3" x14ac:dyDescent="0.2">
      <c r="C563" s="153"/>
    </row>
    <row r="564" spans="3:3" x14ac:dyDescent="0.2">
      <c r="C564" s="153"/>
    </row>
    <row r="565" spans="3:3" x14ac:dyDescent="0.2">
      <c r="C565" s="153"/>
    </row>
    <row r="566" spans="3:3" x14ac:dyDescent="0.2">
      <c r="C566" s="153"/>
    </row>
    <row r="567" spans="3:3" x14ac:dyDescent="0.2">
      <c r="C567" s="153"/>
    </row>
    <row r="568" spans="3:3" x14ac:dyDescent="0.2">
      <c r="C568" s="153"/>
    </row>
    <row r="569" spans="3:3" x14ac:dyDescent="0.2">
      <c r="C569" s="153"/>
    </row>
    <row r="570" spans="3:3" x14ac:dyDescent="0.2">
      <c r="C570" s="153"/>
    </row>
    <row r="571" spans="3:3" x14ac:dyDescent="0.2">
      <c r="C571" s="153"/>
    </row>
    <row r="572" spans="3:3" x14ac:dyDescent="0.2">
      <c r="C572" s="153"/>
    </row>
    <row r="573" spans="3:3" x14ac:dyDescent="0.2">
      <c r="C573" s="153"/>
    </row>
    <row r="574" spans="3:3" x14ac:dyDescent="0.2">
      <c r="C574" s="153"/>
    </row>
    <row r="575" spans="3:3" x14ac:dyDescent="0.2">
      <c r="C575" s="153"/>
    </row>
    <row r="576" spans="3:3" x14ac:dyDescent="0.2">
      <c r="C576" s="153"/>
    </row>
    <row r="577" spans="3:3" x14ac:dyDescent="0.2">
      <c r="C577" s="153"/>
    </row>
    <row r="578" spans="3:3" x14ac:dyDescent="0.2">
      <c r="C578" s="153"/>
    </row>
    <row r="579" spans="3:3" x14ac:dyDescent="0.2">
      <c r="C579" s="153"/>
    </row>
    <row r="580" spans="3:3" x14ac:dyDescent="0.2">
      <c r="C580" s="153"/>
    </row>
    <row r="581" spans="3:3" x14ac:dyDescent="0.2">
      <c r="C581" s="153"/>
    </row>
    <row r="582" spans="3:3" x14ac:dyDescent="0.2">
      <c r="C582" s="153"/>
    </row>
    <row r="583" spans="3:3" x14ac:dyDescent="0.2">
      <c r="C583" s="153"/>
    </row>
    <row r="584" spans="3:3" x14ac:dyDescent="0.2">
      <c r="C584" s="153"/>
    </row>
    <row r="585" spans="3:3" x14ac:dyDescent="0.2">
      <c r="C585" s="153"/>
    </row>
    <row r="586" spans="3:3" x14ac:dyDescent="0.2">
      <c r="C586" s="153"/>
    </row>
    <row r="587" spans="3:3" x14ac:dyDescent="0.2">
      <c r="C587" s="153"/>
    </row>
    <row r="588" spans="3:3" x14ac:dyDescent="0.2">
      <c r="C588" s="153"/>
    </row>
    <row r="589" spans="3:3" x14ac:dyDescent="0.2">
      <c r="C589" s="153"/>
    </row>
    <row r="590" spans="3:3" x14ac:dyDescent="0.2">
      <c r="C590" s="153"/>
    </row>
    <row r="591" spans="3:3" x14ac:dyDescent="0.2">
      <c r="C591" s="153"/>
    </row>
    <row r="592" spans="3:3" x14ac:dyDescent="0.2">
      <c r="C592" s="153"/>
    </row>
    <row r="593" spans="3:3" x14ac:dyDescent="0.2">
      <c r="C593" s="153"/>
    </row>
    <row r="594" spans="3:3" x14ac:dyDescent="0.2">
      <c r="C594" s="153"/>
    </row>
    <row r="595" spans="3:3" x14ac:dyDescent="0.2">
      <c r="C595" s="153"/>
    </row>
    <row r="596" spans="3:3" x14ac:dyDescent="0.2">
      <c r="C596" s="153"/>
    </row>
    <row r="597" spans="3:3" x14ac:dyDescent="0.2">
      <c r="C597" s="153"/>
    </row>
    <row r="598" spans="3:3" x14ac:dyDescent="0.2">
      <c r="C598" s="153"/>
    </row>
    <row r="599" spans="3:3" x14ac:dyDescent="0.2">
      <c r="C599" s="153"/>
    </row>
    <row r="600" spans="3:3" x14ac:dyDescent="0.2">
      <c r="C600" s="153"/>
    </row>
    <row r="601" spans="3:3" x14ac:dyDescent="0.2">
      <c r="C601" s="153"/>
    </row>
    <row r="602" spans="3:3" x14ac:dyDescent="0.2">
      <c r="C602" s="153"/>
    </row>
    <row r="603" spans="3:3" x14ac:dyDescent="0.2">
      <c r="C603" s="153"/>
    </row>
    <row r="604" spans="3:3" x14ac:dyDescent="0.2">
      <c r="C604" s="153"/>
    </row>
    <row r="605" spans="3:3" x14ac:dyDescent="0.2">
      <c r="C605" s="153"/>
    </row>
    <row r="606" spans="3:3" x14ac:dyDescent="0.2">
      <c r="C606" s="153"/>
    </row>
    <row r="607" spans="3:3" x14ac:dyDescent="0.2">
      <c r="C607" s="153"/>
    </row>
    <row r="608" spans="3:3" x14ac:dyDescent="0.2">
      <c r="C608" s="153"/>
    </row>
    <row r="609" spans="3:3" x14ac:dyDescent="0.2">
      <c r="C609" s="153"/>
    </row>
    <row r="610" spans="3:3" x14ac:dyDescent="0.2">
      <c r="C610" s="153"/>
    </row>
    <row r="611" spans="3:3" x14ac:dyDescent="0.2">
      <c r="C611" s="153"/>
    </row>
    <row r="612" spans="3:3" x14ac:dyDescent="0.2">
      <c r="C612" s="153"/>
    </row>
    <row r="613" spans="3:3" x14ac:dyDescent="0.2">
      <c r="C613" s="153"/>
    </row>
    <row r="614" spans="3:3" x14ac:dyDescent="0.2">
      <c r="C614" s="153"/>
    </row>
    <row r="615" spans="3:3" x14ac:dyDescent="0.2">
      <c r="C615" s="153"/>
    </row>
    <row r="616" spans="3:3" x14ac:dyDescent="0.2">
      <c r="C616" s="153"/>
    </row>
    <row r="617" spans="3:3" x14ac:dyDescent="0.2">
      <c r="C617" s="153"/>
    </row>
    <row r="618" spans="3:3" x14ac:dyDescent="0.2">
      <c r="C618" s="153"/>
    </row>
  </sheetData>
  <sheetProtection autoFilter="0"/>
  <autoFilter ref="C12:U618"/>
  <mergeCells count="7">
    <mergeCell ref="F1:N1"/>
    <mergeCell ref="F2:N2"/>
    <mergeCell ref="C5:D5"/>
    <mergeCell ref="C6:D6"/>
    <mergeCell ref="F10:I10"/>
    <mergeCell ref="J10:M10"/>
    <mergeCell ref="N10:Q10"/>
  </mergeCells>
  <pageMargins left="0.70866141732283472" right="0.70866141732283472" top="0.74803149606299213" bottom="0.74803149606299213" header="0.31496062992125984" footer="0.31496062992125984"/>
  <pageSetup paperSize="9" scale="48" fitToHeight="23" orientation="landscape" r:id="rId1"/>
  <headerFooter>
    <oddFooter>&amp;L&amp;F &amp;A&amp;RPage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A101"/>
  <sheetViews>
    <sheetView showGridLines="0" zoomScale="80" zoomScaleNormal="80" workbookViewId="0">
      <pane xSplit="4" ySplit="11" topLeftCell="N72" activePane="bottomRight" state="frozen"/>
      <selection activeCell="E46" sqref="E46"/>
      <selection pane="topRight" activeCell="E46" sqref="E46"/>
      <selection pane="bottomLeft" activeCell="E46" sqref="E46"/>
      <selection pane="bottomRight" activeCell="V105" sqref="V105"/>
    </sheetView>
  </sheetViews>
  <sheetFormatPr defaultRowHeight="12.75" x14ac:dyDescent="0.2"/>
  <cols>
    <col min="1" max="1" width="9.140625" style="11" hidden="1" customWidth="1"/>
    <col min="2" max="2" width="11.42578125" style="11" customWidth="1"/>
    <col min="3" max="3" width="12" style="11" bestFit="1" customWidth="1"/>
    <col min="4" max="4" width="40.5703125" style="145" customWidth="1"/>
    <col min="5" max="5" width="12.85546875" style="14" bestFit="1" customWidth="1"/>
    <col min="6" max="6" width="10.85546875" style="12" customWidth="1"/>
    <col min="7" max="18" width="9.28515625" style="12" customWidth="1"/>
    <col min="19" max="21" width="11" style="12" customWidth="1"/>
    <col min="22" max="22" width="1.7109375" style="14" customWidth="1"/>
    <col min="23" max="25" width="13" style="12" bestFit="1" customWidth="1"/>
    <col min="26" max="26" width="1.7109375" style="14" customWidth="1"/>
    <col min="27" max="27" width="37.85546875" style="12" customWidth="1"/>
    <col min="28" max="16384" width="9.140625" style="11"/>
  </cols>
  <sheetData>
    <row r="1" spans="1:27" x14ac:dyDescent="0.2">
      <c r="B1" s="256" t="s">
        <v>7</v>
      </c>
      <c r="E1" s="625" t="s">
        <v>245</v>
      </c>
      <c r="F1" s="625"/>
      <c r="G1" s="625"/>
      <c r="H1" s="625"/>
      <c r="I1" s="625"/>
      <c r="J1" s="625"/>
      <c r="K1" s="625"/>
      <c r="L1" s="625"/>
      <c r="M1" s="625"/>
    </row>
    <row r="2" spans="1:27" x14ac:dyDescent="0.2">
      <c r="B2" s="257"/>
      <c r="E2" s="625" t="s">
        <v>246</v>
      </c>
      <c r="F2" s="625"/>
      <c r="G2" s="625"/>
      <c r="H2" s="625"/>
      <c r="I2" s="625"/>
      <c r="J2" s="625"/>
      <c r="K2" s="625"/>
      <c r="L2" s="625"/>
      <c r="M2" s="625"/>
    </row>
    <row r="3" spans="1:27" x14ac:dyDescent="0.2">
      <c r="B3" s="256" t="s">
        <v>11</v>
      </c>
      <c r="E3" s="256"/>
    </row>
    <row r="4" spans="1:27" x14ac:dyDescent="0.2">
      <c r="B4" s="257"/>
      <c r="E4" s="257"/>
    </row>
    <row r="5" spans="1:27" x14ac:dyDescent="0.2">
      <c r="B5" s="258" t="s">
        <v>26</v>
      </c>
      <c r="C5" s="636">
        <f>HB_Name</f>
        <v>0</v>
      </c>
      <c r="D5" s="637"/>
      <c r="E5" s="12"/>
    </row>
    <row r="6" spans="1:27" ht="13.5" thickBot="1" x14ac:dyDescent="0.25">
      <c r="B6" s="257"/>
      <c r="E6" s="257"/>
    </row>
    <row r="7" spans="1:27" ht="15.75" thickBot="1" x14ac:dyDescent="0.3">
      <c r="B7" s="448" t="s">
        <v>232</v>
      </c>
      <c r="C7" s="449"/>
      <c r="D7" s="450"/>
      <c r="E7" s="259"/>
    </row>
    <row r="8" spans="1:27" ht="16.5" thickBot="1" x14ac:dyDescent="0.3">
      <c r="F8" s="14"/>
      <c r="G8" s="632" t="s">
        <v>230</v>
      </c>
      <c r="H8" s="633"/>
      <c r="I8" s="633"/>
      <c r="J8" s="633"/>
      <c r="K8" s="633"/>
      <c r="L8" s="633"/>
      <c r="M8" s="633"/>
      <c r="N8" s="633"/>
      <c r="O8" s="633"/>
      <c r="P8" s="633"/>
      <c r="Q8" s="633"/>
      <c r="R8" s="633"/>
      <c r="S8" s="633"/>
      <c r="T8" s="633"/>
      <c r="U8" s="634"/>
      <c r="W8" s="635" t="s">
        <v>231</v>
      </c>
      <c r="X8" s="635"/>
      <c r="Y8" s="635"/>
    </row>
    <row r="9" spans="1:27" s="14" customFormat="1" x14ac:dyDescent="0.2">
      <c r="B9" s="260"/>
      <c r="C9" s="91"/>
      <c r="D9" s="261"/>
      <c r="E9" s="262"/>
      <c r="F9" s="262"/>
      <c r="G9" s="626" t="s">
        <v>4</v>
      </c>
      <c r="H9" s="627"/>
      <c r="I9" s="627"/>
      <c r="J9" s="628"/>
      <c r="K9" s="626" t="s">
        <v>5</v>
      </c>
      <c r="L9" s="627"/>
      <c r="M9" s="627"/>
      <c r="N9" s="628"/>
      <c r="O9" s="626" t="s">
        <v>6</v>
      </c>
      <c r="P9" s="627"/>
      <c r="Q9" s="627"/>
      <c r="R9" s="628"/>
      <c r="S9" s="92" t="s">
        <v>228</v>
      </c>
      <c r="T9" s="93" t="s">
        <v>5</v>
      </c>
      <c r="U9" s="94" t="s">
        <v>6</v>
      </c>
      <c r="V9" s="263"/>
      <c r="W9" s="92" t="str">
        <f>G9</f>
        <v>Year 1</v>
      </c>
      <c r="X9" s="93" t="str">
        <f>K9</f>
        <v>Year 2</v>
      </c>
      <c r="Y9" s="94" t="str">
        <f>O9</f>
        <v>Year 3</v>
      </c>
      <c r="Z9" s="263"/>
      <c r="AA9" s="264" t="s">
        <v>25</v>
      </c>
    </row>
    <row r="10" spans="1:27" s="14" customFormat="1" x14ac:dyDescent="0.2">
      <c r="B10" s="265"/>
      <c r="C10" s="16"/>
      <c r="D10" s="147"/>
      <c r="E10" s="266"/>
      <c r="F10" s="17"/>
      <c r="G10" s="17" t="s">
        <v>0</v>
      </c>
      <c r="H10" s="18" t="s">
        <v>1</v>
      </c>
      <c r="I10" s="18" t="s">
        <v>2</v>
      </c>
      <c r="J10" s="19" t="s">
        <v>3</v>
      </c>
      <c r="K10" s="17" t="s">
        <v>0</v>
      </c>
      <c r="L10" s="18" t="s">
        <v>1</v>
      </c>
      <c r="M10" s="18" t="s">
        <v>2</v>
      </c>
      <c r="N10" s="19" t="s">
        <v>3</v>
      </c>
      <c r="O10" s="17" t="s">
        <v>0</v>
      </c>
      <c r="P10" s="18" t="s">
        <v>1</v>
      </c>
      <c r="Q10" s="18" t="s">
        <v>2</v>
      </c>
      <c r="R10" s="19" t="s">
        <v>3</v>
      </c>
      <c r="S10" s="17" t="s">
        <v>32</v>
      </c>
      <c r="T10" s="18" t="s">
        <v>32</v>
      </c>
      <c r="U10" s="19" t="s">
        <v>32</v>
      </c>
      <c r="W10" s="17" t="s">
        <v>136</v>
      </c>
      <c r="X10" s="18" t="s">
        <v>136</v>
      </c>
      <c r="Y10" s="19" t="s">
        <v>136</v>
      </c>
      <c r="AA10" s="267"/>
    </row>
    <row r="11" spans="1:27" s="14" customFormat="1" ht="38.25" x14ac:dyDescent="0.2">
      <c r="A11" s="14" t="s">
        <v>119</v>
      </c>
      <c r="B11" s="265" t="s">
        <v>137</v>
      </c>
      <c r="C11" s="16" t="s">
        <v>140</v>
      </c>
      <c r="D11" s="147" t="s">
        <v>135</v>
      </c>
      <c r="E11" s="266" t="s">
        <v>23</v>
      </c>
      <c r="F11" s="148" t="s">
        <v>238</v>
      </c>
      <c r="G11" s="148" t="s">
        <v>121</v>
      </c>
      <c r="H11" s="149" t="s">
        <v>122</v>
      </c>
      <c r="I11" s="149" t="s">
        <v>123</v>
      </c>
      <c r="J11" s="150" t="s">
        <v>124</v>
      </c>
      <c r="K11" s="148" t="s">
        <v>125</v>
      </c>
      <c r="L11" s="149" t="s">
        <v>126</v>
      </c>
      <c r="M11" s="149" t="s">
        <v>127</v>
      </c>
      <c r="N11" s="150" t="s">
        <v>128</v>
      </c>
      <c r="O11" s="148" t="s">
        <v>129</v>
      </c>
      <c r="P11" s="149" t="s">
        <v>130</v>
      </c>
      <c r="Q11" s="149" t="s">
        <v>131</v>
      </c>
      <c r="R11" s="150" t="s">
        <v>132</v>
      </c>
      <c r="S11" s="148" t="s">
        <v>4</v>
      </c>
      <c r="T11" s="149" t="s">
        <v>5</v>
      </c>
      <c r="U11" s="152" t="s">
        <v>6</v>
      </c>
      <c r="W11" s="148" t="s">
        <v>4</v>
      </c>
      <c r="X11" s="149" t="s">
        <v>5</v>
      </c>
      <c r="Y11" s="152" t="s">
        <v>6</v>
      </c>
      <c r="AA11" s="267"/>
    </row>
    <row r="12" spans="1:27" x14ac:dyDescent="0.2">
      <c r="B12" s="268"/>
      <c r="C12" s="14"/>
      <c r="D12" s="269"/>
      <c r="F12" s="270"/>
      <c r="G12" s="270"/>
      <c r="H12" s="271"/>
      <c r="I12" s="271"/>
      <c r="J12" s="272"/>
      <c r="K12" s="270"/>
      <c r="L12" s="271"/>
      <c r="M12" s="271"/>
      <c r="N12" s="272"/>
      <c r="O12" s="22"/>
      <c r="P12" s="273"/>
      <c r="Q12" s="273"/>
      <c r="R12" s="274"/>
      <c r="S12" s="22"/>
      <c r="T12" s="273"/>
      <c r="U12" s="274"/>
      <c r="W12" s="22"/>
      <c r="X12" s="273"/>
      <c r="Y12" s="274"/>
      <c r="AA12" s="275"/>
    </row>
    <row r="13" spans="1:27" s="14" customFormat="1" x14ac:dyDescent="0.2">
      <c r="A13" s="298">
        <f>$C$5</f>
        <v>0</v>
      </c>
      <c r="B13" s="298" t="str">
        <f>D13</f>
        <v>Outpatients</v>
      </c>
      <c r="C13" s="298"/>
      <c r="D13" s="147" t="s">
        <v>138</v>
      </c>
      <c r="E13" s="266"/>
      <c r="F13" s="276"/>
      <c r="G13" s="276"/>
      <c r="H13" s="277"/>
      <c r="I13" s="277"/>
      <c r="J13" s="278"/>
      <c r="K13" s="276"/>
      <c r="L13" s="277"/>
      <c r="M13" s="277"/>
      <c r="N13" s="278"/>
      <c r="O13" s="276"/>
      <c r="P13" s="277"/>
      <c r="Q13" s="277"/>
      <c r="R13" s="278"/>
      <c r="S13" s="312"/>
      <c r="T13" s="313"/>
      <c r="U13" s="314"/>
      <c r="W13" s="276"/>
      <c r="X13" s="277"/>
      <c r="Y13" s="278"/>
      <c r="AA13" s="279"/>
    </row>
    <row r="14" spans="1:27" s="14" customFormat="1" x14ac:dyDescent="0.2">
      <c r="A14" s="299">
        <f>$C$5</f>
        <v>0</v>
      </c>
      <c r="B14" s="299" t="str">
        <f>B13</f>
        <v>Outpatients</v>
      </c>
      <c r="C14" s="299" t="s">
        <v>141</v>
      </c>
      <c r="D14" s="280"/>
      <c r="E14" s="44"/>
      <c r="F14" s="27"/>
      <c r="G14" s="27"/>
      <c r="H14" s="28"/>
      <c r="I14" s="28"/>
      <c r="J14" s="29"/>
      <c r="K14" s="27"/>
      <c r="L14" s="28"/>
      <c r="M14" s="28"/>
      <c r="N14" s="29"/>
      <c r="O14" s="27"/>
      <c r="P14" s="28"/>
      <c r="Q14" s="28"/>
      <c r="R14" s="29"/>
      <c r="S14" s="156">
        <f>SUM(G14:J14)</f>
        <v>0</v>
      </c>
      <c r="T14" s="157">
        <f>SUM(K14:N14)</f>
        <v>0</v>
      </c>
      <c r="U14" s="158">
        <f>SUM(O14:R14)</f>
        <v>0</v>
      </c>
      <c r="W14" s="281">
        <v>0</v>
      </c>
      <c r="X14" s="282">
        <v>0</v>
      </c>
      <c r="Y14" s="283">
        <v>0</v>
      </c>
      <c r="AA14" s="284"/>
    </row>
    <row r="15" spans="1:27" s="14" customFormat="1" x14ac:dyDescent="0.2">
      <c r="A15" s="299">
        <f t="shared" ref="A15:A19" si="0">$C$5</f>
        <v>0</v>
      </c>
      <c r="B15" s="299" t="str">
        <f t="shared" ref="B15:B29" si="1">B14</f>
        <v>Outpatients</v>
      </c>
      <c r="C15" s="299" t="s">
        <v>142</v>
      </c>
      <c r="D15" s="280"/>
      <c r="E15" s="44"/>
      <c r="F15" s="27"/>
      <c r="G15" s="27"/>
      <c r="H15" s="28"/>
      <c r="I15" s="28"/>
      <c r="J15" s="29"/>
      <c r="K15" s="27"/>
      <c r="L15" s="28"/>
      <c r="M15" s="28"/>
      <c r="N15" s="29"/>
      <c r="O15" s="27"/>
      <c r="P15" s="28"/>
      <c r="Q15" s="28"/>
      <c r="R15" s="29"/>
      <c r="S15" s="156">
        <f t="shared" ref="S15:S28" si="2">SUM(G15:J15)</f>
        <v>0</v>
      </c>
      <c r="T15" s="157">
        <f t="shared" ref="T15:T28" si="3">SUM(K15:N15)</f>
        <v>0</v>
      </c>
      <c r="U15" s="158">
        <f t="shared" ref="U15:U28" si="4">SUM(O15:R15)</f>
        <v>0</v>
      </c>
      <c r="W15" s="281">
        <v>0</v>
      </c>
      <c r="X15" s="282">
        <v>0</v>
      </c>
      <c r="Y15" s="283">
        <v>0</v>
      </c>
      <c r="AA15" s="284"/>
    </row>
    <row r="16" spans="1:27" s="14" customFormat="1" x14ac:dyDescent="0.2">
      <c r="A16" s="299">
        <f t="shared" si="0"/>
        <v>0</v>
      </c>
      <c r="B16" s="299" t="str">
        <f t="shared" si="1"/>
        <v>Outpatients</v>
      </c>
      <c r="C16" s="299" t="s">
        <v>143</v>
      </c>
      <c r="D16" s="280"/>
      <c r="E16" s="44"/>
      <c r="F16" s="27"/>
      <c r="G16" s="27"/>
      <c r="H16" s="28"/>
      <c r="I16" s="28"/>
      <c r="J16" s="29"/>
      <c r="K16" s="27"/>
      <c r="L16" s="28"/>
      <c r="M16" s="28"/>
      <c r="N16" s="29"/>
      <c r="O16" s="27"/>
      <c r="P16" s="28"/>
      <c r="Q16" s="28"/>
      <c r="R16" s="29"/>
      <c r="S16" s="156">
        <f t="shared" si="2"/>
        <v>0</v>
      </c>
      <c r="T16" s="157">
        <f t="shared" si="3"/>
        <v>0</v>
      </c>
      <c r="U16" s="158">
        <f t="shared" si="4"/>
        <v>0</v>
      </c>
      <c r="W16" s="281">
        <v>0</v>
      </c>
      <c r="X16" s="282">
        <v>0</v>
      </c>
      <c r="Y16" s="283">
        <v>0</v>
      </c>
      <c r="AA16" s="284"/>
    </row>
    <row r="17" spans="1:27" s="14" customFormat="1" x14ac:dyDescent="0.2">
      <c r="A17" s="299">
        <f t="shared" si="0"/>
        <v>0</v>
      </c>
      <c r="B17" s="299" t="str">
        <f t="shared" si="1"/>
        <v>Outpatients</v>
      </c>
      <c r="C17" s="299" t="s">
        <v>144</v>
      </c>
      <c r="D17" s="280"/>
      <c r="E17" s="44"/>
      <c r="F17" s="27"/>
      <c r="G17" s="27"/>
      <c r="H17" s="28"/>
      <c r="I17" s="28"/>
      <c r="J17" s="29"/>
      <c r="K17" s="27"/>
      <c r="L17" s="28"/>
      <c r="M17" s="28"/>
      <c r="N17" s="29"/>
      <c r="O17" s="27"/>
      <c r="P17" s="28"/>
      <c r="Q17" s="28"/>
      <c r="R17" s="29"/>
      <c r="S17" s="156">
        <f t="shared" si="2"/>
        <v>0</v>
      </c>
      <c r="T17" s="157">
        <f t="shared" si="3"/>
        <v>0</v>
      </c>
      <c r="U17" s="158">
        <f t="shared" si="4"/>
        <v>0</v>
      </c>
      <c r="W17" s="281">
        <v>0</v>
      </c>
      <c r="X17" s="282">
        <v>0</v>
      </c>
      <c r="Y17" s="283">
        <v>0</v>
      </c>
      <c r="AA17" s="284"/>
    </row>
    <row r="18" spans="1:27" s="14" customFormat="1" x14ac:dyDescent="0.2">
      <c r="A18" s="299">
        <f t="shared" si="0"/>
        <v>0</v>
      </c>
      <c r="B18" s="299" t="str">
        <f t="shared" si="1"/>
        <v>Outpatients</v>
      </c>
      <c r="C18" s="299" t="s">
        <v>145</v>
      </c>
      <c r="D18" s="280"/>
      <c r="E18" s="44"/>
      <c r="F18" s="27"/>
      <c r="G18" s="27"/>
      <c r="H18" s="28"/>
      <c r="I18" s="28"/>
      <c r="J18" s="29"/>
      <c r="K18" s="27"/>
      <c r="L18" s="28"/>
      <c r="M18" s="28"/>
      <c r="N18" s="29"/>
      <c r="O18" s="27"/>
      <c r="P18" s="28"/>
      <c r="Q18" s="28"/>
      <c r="R18" s="29"/>
      <c r="S18" s="156">
        <f t="shared" si="2"/>
        <v>0</v>
      </c>
      <c r="T18" s="157">
        <f t="shared" si="3"/>
        <v>0</v>
      </c>
      <c r="U18" s="158">
        <f t="shared" si="4"/>
        <v>0</v>
      </c>
      <c r="W18" s="281">
        <v>0</v>
      </c>
      <c r="X18" s="282">
        <v>0</v>
      </c>
      <c r="Y18" s="283">
        <v>0</v>
      </c>
      <c r="AA18" s="284"/>
    </row>
    <row r="19" spans="1:27" x14ac:dyDescent="0.2">
      <c r="A19" s="299">
        <f t="shared" si="0"/>
        <v>0</v>
      </c>
      <c r="B19" s="299" t="str">
        <f t="shared" si="1"/>
        <v>Outpatients</v>
      </c>
      <c r="C19" s="299" t="s">
        <v>146</v>
      </c>
      <c r="D19" s="280"/>
      <c r="E19" s="44"/>
      <c r="F19" s="27"/>
      <c r="G19" s="27"/>
      <c r="H19" s="28"/>
      <c r="I19" s="28"/>
      <c r="J19" s="29"/>
      <c r="K19" s="27"/>
      <c r="L19" s="28"/>
      <c r="M19" s="28"/>
      <c r="N19" s="29"/>
      <c r="O19" s="27"/>
      <c r="P19" s="28"/>
      <c r="Q19" s="28"/>
      <c r="R19" s="29"/>
      <c r="S19" s="156">
        <f t="shared" si="2"/>
        <v>0</v>
      </c>
      <c r="T19" s="157">
        <f t="shared" si="3"/>
        <v>0</v>
      </c>
      <c r="U19" s="158">
        <f t="shared" si="4"/>
        <v>0</v>
      </c>
      <c r="W19" s="281">
        <v>0</v>
      </c>
      <c r="X19" s="282">
        <v>0</v>
      </c>
      <c r="Y19" s="283">
        <v>0</v>
      </c>
      <c r="AA19" s="284"/>
    </row>
    <row r="20" spans="1:27" x14ac:dyDescent="0.2">
      <c r="A20" s="300">
        <f t="shared" ref="A20:A32" si="5">$C$5</f>
        <v>0</v>
      </c>
      <c r="B20" s="300" t="str">
        <f t="shared" si="1"/>
        <v>Outpatients</v>
      </c>
      <c r="C20" s="300" t="s">
        <v>147</v>
      </c>
      <c r="D20" s="285"/>
      <c r="E20" s="45"/>
      <c r="F20" s="31"/>
      <c r="G20" s="31"/>
      <c r="H20" s="32"/>
      <c r="I20" s="32"/>
      <c r="J20" s="33"/>
      <c r="K20" s="31"/>
      <c r="L20" s="32"/>
      <c r="M20" s="32"/>
      <c r="N20" s="33"/>
      <c r="O20" s="31"/>
      <c r="P20" s="32"/>
      <c r="Q20" s="32"/>
      <c r="R20" s="33"/>
      <c r="S20" s="162">
        <f t="shared" si="2"/>
        <v>0</v>
      </c>
      <c r="T20" s="163">
        <f t="shared" si="3"/>
        <v>0</v>
      </c>
      <c r="U20" s="164">
        <f t="shared" si="4"/>
        <v>0</v>
      </c>
      <c r="W20" s="281">
        <v>0</v>
      </c>
      <c r="X20" s="282">
        <v>0</v>
      </c>
      <c r="Y20" s="283">
        <v>0</v>
      </c>
      <c r="AA20" s="286"/>
    </row>
    <row r="21" spans="1:27" x14ac:dyDescent="0.2">
      <c r="A21" s="300">
        <f t="shared" si="5"/>
        <v>0</v>
      </c>
      <c r="B21" s="300" t="str">
        <f t="shared" si="1"/>
        <v>Outpatients</v>
      </c>
      <c r="C21" s="300" t="s">
        <v>148</v>
      </c>
      <c r="D21" s="285"/>
      <c r="E21" s="45"/>
      <c r="F21" s="31"/>
      <c r="G21" s="31"/>
      <c r="H21" s="32"/>
      <c r="I21" s="32"/>
      <c r="J21" s="33"/>
      <c r="K21" s="31"/>
      <c r="L21" s="32"/>
      <c r="M21" s="32"/>
      <c r="N21" s="33"/>
      <c r="O21" s="31"/>
      <c r="P21" s="32"/>
      <c r="Q21" s="32"/>
      <c r="R21" s="33"/>
      <c r="S21" s="162">
        <f t="shared" si="2"/>
        <v>0</v>
      </c>
      <c r="T21" s="163">
        <f t="shared" si="3"/>
        <v>0</v>
      </c>
      <c r="U21" s="164">
        <f t="shared" si="4"/>
        <v>0</v>
      </c>
      <c r="W21" s="281">
        <v>0</v>
      </c>
      <c r="X21" s="282">
        <v>0</v>
      </c>
      <c r="Y21" s="283">
        <v>0</v>
      </c>
      <c r="AA21" s="286"/>
    </row>
    <row r="22" spans="1:27" x14ac:dyDescent="0.2">
      <c r="A22" s="300">
        <f t="shared" si="5"/>
        <v>0</v>
      </c>
      <c r="B22" s="300" t="str">
        <f t="shared" si="1"/>
        <v>Outpatients</v>
      </c>
      <c r="C22" s="300" t="s">
        <v>149</v>
      </c>
      <c r="D22" s="285"/>
      <c r="E22" s="45"/>
      <c r="F22" s="31"/>
      <c r="G22" s="31"/>
      <c r="H22" s="32"/>
      <c r="I22" s="32"/>
      <c r="J22" s="33"/>
      <c r="K22" s="31"/>
      <c r="L22" s="32"/>
      <c r="M22" s="32"/>
      <c r="N22" s="33"/>
      <c r="O22" s="31"/>
      <c r="P22" s="32"/>
      <c r="Q22" s="32"/>
      <c r="R22" s="33"/>
      <c r="S22" s="162">
        <f t="shared" si="2"/>
        <v>0</v>
      </c>
      <c r="T22" s="163">
        <f t="shared" si="3"/>
        <v>0</v>
      </c>
      <c r="U22" s="164">
        <f t="shared" si="4"/>
        <v>0</v>
      </c>
      <c r="W22" s="281">
        <v>0</v>
      </c>
      <c r="X22" s="282">
        <v>0</v>
      </c>
      <c r="Y22" s="283">
        <v>0</v>
      </c>
      <c r="AA22" s="286"/>
    </row>
    <row r="23" spans="1:27" x14ac:dyDescent="0.2">
      <c r="A23" s="300">
        <f t="shared" si="5"/>
        <v>0</v>
      </c>
      <c r="B23" s="300" t="str">
        <f t="shared" si="1"/>
        <v>Outpatients</v>
      </c>
      <c r="C23" s="300" t="s">
        <v>150</v>
      </c>
      <c r="D23" s="285"/>
      <c r="E23" s="45"/>
      <c r="F23" s="31"/>
      <c r="G23" s="31"/>
      <c r="H23" s="32"/>
      <c r="I23" s="32"/>
      <c r="J23" s="33"/>
      <c r="K23" s="31"/>
      <c r="L23" s="32"/>
      <c r="M23" s="32"/>
      <c r="N23" s="33"/>
      <c r="O23" s="31"/>
      <c r="P23" s="32"/>
      <c r="Q23" s="32"/>
      <c r="R23" s="33"/>
      <c r="S23" s="162">
        <f t="shared" si="2"/>
        <v>0</v>
      </c>
      <c r="T23" s="163">
        <f t="shared" si="3"/>
        <v>0</v>
      </c>
      <c r="U23" s="164">
        <f t="shared" si="4"/>
        <v>0</v>
      </c>
      <c r="W23" s="281">
        <v>0</v>
      </c>
      <c r="X23" s="282">
        <v>0</v>
      </c>
      <c r="Y23" s="283">
        <v>0</v>
      </c>
      <c r="AA23" s="286"/>
    </row>
    <row r="24" spans="1:27" x14ac:dyDescent="0.2">
      <c r="A24" s="300">
        <f t="shared" si="5"/>
        <v>0</v>
      </c>
      <c r="B24" s="300" t="str">
        <f t="shared" si="1"/>
        <v>Outpatients</v>
      </c>
      <c r="C24" s="300" t="s">
        <v>151</v>
      </c>
      <c r="D24" s="285"/>
      <c r="E24" s="45"/>
      <c r="F24" s="31"/>
      <c r="G24" s="31"/>
      <c r="H24" s="32"/>
      <c r="I24" s="32"/>
      <c r="J24" s="33"/>
      <c r="K24" s="31"/>
      <c r="L24" s="32"/>
      <c r="M24" s="32"/>
      <c r="N24" s="33"/>
      <c r="O24" s="31"/>
      <c r="P24" s="32"/>
      <c r="Q24" s="32"/>
      <c r="R24" s="33"/>
      <c r="S24" s="162">
        <f t="shared" si="2"/>
        <v>0</v>
      </c>
      <c r="T24" s="163">
        <f t="shared" si="3"/>
        <v>0</v>
      </c>
      <c r="U24" s="164">
        <f t="shared" si="4"/>
        <v>0</v>
      </c>
      <c r="W24" s="281">
        <v>0</v>
      </c>
      <c r="X24" s="282">
        <v>0</v>
      </c>
      <c r="Y24" s="283">
        <v>0</v>
      </c>
      <c r="AA24" s="286"/>
    </row>
    <row r="25" spans="1:27" x14ac:dyDescent="0.2">
      <c r="A25" s="300">
        <f t="shared" si="5"/>
        <v>0</v>
      </c>
      <c r="B25" s="300" t="str">
        <f t="shared" si="1"/>
        <v>Outpatients</v>
      </c>
      <c r="C25" s="300" t="s">
        <v>152</v>
      </c>
      <c r="D25" s="285"/>
      <c r="E25" s="45"/>
      <c r="F25" s="31"/>
      <c r="G25" s="31"/>
      <c r="H25" s="32"/>
      <c r="I25" s="32"/>
      <c r="J25" s="33"/>
      <c r="K25" s="31"/>
      <c r="L25" s="32"/>
      <c r="M25" s="32"/>
      <c r="N25" s="33"/>
      <c r="O25" s="31"/>
      <c r="P25" s="32"/>
      <c r="Q25" s="32"/>
      <c r="R25" s="33"/>
      <c r="S25" s="162">
        <f t="shared" si="2"/>
        <v>0</v>
      </c>
      <c r="T25" s="163">
        <f t="shared" si="3"/>
        <v>0</v>
      </c>
      <c r="U25" s="164">
        <f t="shared" si="4"/>
        <v>0</v>
      </c>
      <c r="W25" s="281">
        <v>0</v>
      </c>
      <c r="X25" s="282">
        <v>0</v>
      </c>
      <c r="Y25" s="283">
        <v>0</v>
      </c>
      <c r="AA25" s="286"/>
    </row>
    <row r="26" spans="1:27" x14ac:dyDescent="0.2">
      <c r="A26" s="300">
        <f t="shared" si="5"/>
        <v>0</v>
      </c>
      <c r="B26" s="300" t="str">
        <f t="shared" si="1"/>
        <v>Outpatients</v>
      </c>
      <c r="C26" s="300" t="s">
        <v>153</v>
      </c>
      <c r="D26" s="285"/>
      <c r="E26" s="45"/>
      <c r="F26" s="31"/>
      <c r="G26" s="31"/>
      <c r="H26" s="32"/>
      <c r="I26" s="32"/>
      <c r="J26" s="33"/>
      <c r="K26" s="31"/>
      <c r="L26" s="32"/>
      <c r="M26" s="32"/>
      <c r="N26" s="33"/>
      <c r="O26" s="31"/>
      <c r="P26" s="32"/>
      <c r="Q26" s="32"/>
      <c r="R26" s="33"/>
      <c r="S26" s="162">
        <f t="shared" si="2"/>
        <v>0</v>
      </c>
      <c r="T26" s="163">
        <f t="shared" si="3"/>
        <v>0</v>
      </c>
      <c r="U26" s="164">
        <f t="shared" si="4"/>
        <v>0</v>
      </c>
      <c r="W26" s="281">
        <v>0</v>
      </c>
      <c r="X26" s="282">
        <v>0</v>
      </c>
      <c r="Y26" s="283">
        <v>0</v>
      </c>
      <c r="AA26" s="286"/>
    </row>
    <row r="27" spans="1:27" x14ac:dyDescent="0.2">
      <c r="A27" s="300">
        <f t="shared" si="5"/>
        <v>0</v>
      </c>
      <c r="B27" s="300" t="str">
        <f t="shared" si="1"/>
        <v>Outpatients</v>
      </c>
      <c r="C27" s="300" t="s">
        <v>154</v>
      </c>
      <c r="D27" s="285"/>
      <c r="E27" s="45"/>
      <c r="F27" s="31"/>
      <c r="G27" s="31"/>
      <c r="H27" s="32"/>
      <c r="I27" s="32"/>
      <c r="J27" s="33"/>
      <c r="K27" s="31"/>
      <c r="L27" s="32"/>
      <c r="M27" s="32"/>
      <c r="N27" s="33"/>
      <c r="O27" s="31"/>
      <c r="P27" s="32"/>
      <c r="Q27" s="32"/>
      <c r="R27" s="33"/>
      <c r="S27" s="162">
        <f t="shared" si="2"/>
        <v>0</v>
      </c>
      <c r="T27" s="163">
        <f t="shared" si="3"/>
        <v>0</v>
      </c>
      <c r="U27" s="164">
        <f t="shared" si="4"/>
        <v>0</v>
      </c>
      <c r="W27" s="281">
        <v>0</v>
      </c>
      <c r="X27" s="282">
        <v>0</v>
      </c>
      <c r="Y27" s="283">
        <v>0</v>
      </c>
      <c r="AA27" s="286"/>
    </row>
    <row r="28" spans="1:27" x14ac:dyDescent="0.2">
      <c r="A28" s="300">
        <f t="shared" si="5"/>
        <v>0</v>
      </c>
      <c r="B28" s="300" t="str">
        <f t="shared" si="1"/>
        <v>Outpatients</v>
      </c>
      <c r="C28" s="300" t="s">
        <v>155</v>
      </c>
      <c r="D28" s="285"/>
      <c r="E28" s="45"/>
      <c r="F28" s="31"/>
      <c r="G28" s="31"/>
      <c r="H28" s="32"/>
      <c r="I28" s="32"/>
      <c r="J28" s="33"/>
      <c r="K28" s="31"/>
      <c r="L28" s="32"/>
      <c r="M28" s="32"/>
      <c r="N28" s="33"/>
      <c r="O28" s="31"/>
      <c r="P28" s="32"/>
      <c r="Q28" s="32"/>
      <c r="R28" s="33"/>
      <c r="S28" s="162">
        <f t="shared" si="2"/>
        <v>0</v>
      </c>
      <c r="T28" s="163">
        <f t="shared" si="3"/>
        <v>0</v>
      </c>
      <c r="U28" s="164">
        <f t="shared" si="4"/>
        <v>0</v>
      </c>
      <c r="W28" s="281">
        <v>0</v>
      </c>
      <c r="X28" s="282">
        <v>0</v>
      </c>
      <c r="Y28" s="283">
        <v>0</v>
      </c>
      <c r="AA28" s="286"/>
    </row>
    <row r="29" spans="1:27" x14ac:dyDescent="0.2">
      <c r="A29" s="301">
        <f t="shared" si="5"/>
        <v>0</v>
      </c>
      <c r="B29" s="301" t="str">
        <f t="shared" si="1"/>
        <v>Outpatients</v>
      </c>
      <c r="C29" s="301" t="s">
        <v>221</v>
      </c>
      <c r="D29" s="287" t="s">
        <v>156</v>
      </c>
      <c r="E29" s="288"/>
      <c r="F29" s="289"/>
      <c r="G29" s="308">
        <f>SUBTOTAL(109,G14:G28)</f>
        <v>0</v>
      </c>
      <c r="H29" s="309">
        <f t="shared" ref="H29:W29" si="6">SUBTOTAL(109,H14:H28)</f>
        <v>0</v>
      </c>
      <c r="I29" s="309">
        <f t="shared" si="6"/>
        <v>0</v>
      </c>
      <c r="J29" s="310">
        <f t="shared" si="6"/>
        <v>0</v>
      </c>
      <c r="K29" s="308">
        <f t="shared" si="6"/>
        <v>0</v>
      </c>
      <c r="L29" s="309">
        <f t="shared" si="6"/>
        <v>0</v>
      </c>
      <c r="M29" s="309">
        <f t="shared" si="6"/>
        <v>0</v>
      </c>
      <c r="N29" s="310">
        <f t="shared" si="6"/>
        <v>0</v>
      </c>
      <c r="O29" s="308">
        <f t="shared" si="6"/>
        <v>0</v>
      </c>
      <c r="P29" s="309">
        <f t="shared" si="6"/>
        <v>0</v>
      </c>
      <c r="Q29" s="309">
        <f t="shared" si="6"/>
        <v>0</v>
      </c>
      <c r="R29" s="310">
        <f t="shared" si="6"/>
        <v>0</v>
      </c>
      <c r="S29" s="308">
        <f t="shared" si="6"/>
        <v>0</v>
      </c>
      <c r="T29" s="309">
        <f t="shared" si="6"/>
        <v>0</v>
      </c>
      <c r="U29" s="310">
        <f t="shared" si="6"/>
        <v>0</v>
      </c>
      <c r="V29" s="215"/>
      <c r="W29" s="311">
        <f t="shared" si="6"/>
        <v>0</v>
      </c>
      <c r="X29" s="311">
        <f t="shared" ref="X29" si="7">SUBTOTAL(109,X14:X28)</f>
        <v>0</v>
      </c>
      <c r="Y29" s="311">
        <f t="shared" ref="Y29" si="8">SUBTOTAL(109,Y14:Y28)</f>
        <v>0</v>
      </c>
      <c r="AA29" s="290"/>
    </row>
    <row r="30" spans="1:27" x14ac:dyDescent="0.2">
      <c r="A30" s="302">
        <f t="shared" si="5"/>
        <v>0</v>
      </c>
      <c r="B30" s="302"/>
      <c r="C30" s="302"/>
      <c r="D30" s="291"/>
      <c r="E30" s="70"/>
      <c r="F30" s="48"/>
      <c r="G30" s="48"/>
      <c r="H30" s="46"/>
      <c r="I30" s="46"/>
      <c r="J30" s="47"/>
      <c r="K30" s="48"/>
      <c r="L30" s="46"/>
      <c r="M30" s="46"/>
      <c r="N30" s="47"/>
      <c r="O30" s="48"/>
      <c r="P30" s="46"/>
      <c r="Q30" s="46"/>
      <c r="R30" s="47"/>
      <c r="S30" s="61"/>
      <c r="T30" s="59"/>
      <c r="U30" s="60"/>
      <c r="W30" s="48"/>
      <c r="X30" s="46"/>
      <c r="Y30" s="47"/>
      <c r="AA30" s="292"/>
    </row>
    <row r="31" spans="1:27" s="14" customFormat="1" x14ac:dyDescent="0.2">
      <c r="A31" s="298">
        <f t="shared" si="5"/>
        <v>0</v>
      </c>
      <c r="B31" s="298" t="str">
        <f>D31</f>
        <v>TTG</v>
      </c>
      <c r="C31" s="298"/>
      <c r="D31" s="147" t="s">
        <v>139</v>
      </c>
      <c r="E31" s="266"/>
      <c r="F31" s="276"/>
      <c r="G31" s="276"/>
      <c r="H31" s="277"/>
      <c r="I31" s="277"/>
      <c r="J31" s="278"/>
      <c r="K31" s="276"/>
      <c r="L31" s="277"/>
      <c r="M31" s="277"/>
      <c r="N31" s="278"/>
      <c r="O31" s="276"/>
      <c r="P31" s="277"/>
      <c r="Q31" s="277"/>
      <c r="R31" s="278"/>
      <c r="S31" s="312"/>
      <c r="T31" s="313"/>
      <c r="U31" s="314"/>
      <c r="W31" s="276"/>
      <c r="X31" s="277"/>
      <c r="Y31" s="278"/>
      <c r="AA31" s="279"/>
    </row>
    <row r="32" spans="1:27" s="14" customFormat="1" x14ac:dyDescent="0.2">
      <c r="A32" s="299">
        <f t="shared" si="5"/>
        <v>0</v>
      </c>
      <c r="B32" s="299" t="str">
        <f>B31</f>
        <v>TTG</v>
      </c>
      <c r="C32" s="299" t="s">
        <v>157</v>
      </c>
      <c r="D32" s="280"/>
      <c r="E32" s="44"/>
      <c r="F32" s="27"/>
      <c r="G32" s="27"/>
      <c r="H32" s="28"/>
      <c r="I32" s="28"/>
      <c r="J32" s="29"/>
      <c r="K32" s="27"/>
      <c r="L32" s="28"/>
      <c r="M32" s="28"/>
      <c r="N32" s="29"/>
      <c r="O32" s="27"/>
      <c r="P32" s="28"/>
      <c r="Q32" s="28"/>
      <c r="R32" s="29"/>
      <c r="S32" s="156">
        <f>SUM(G32:J32)</f>
        <v>0</v>
      </c>
      <c r="T32" s="157">
        <f>SUM(K32:N32)</f>
        <v>0</v>
      </c>
      <c r="U32" s="158">
        <f>SUM(O32:R32)</f>
        <v>0</v>
      </c>
      <c r="W32" s="281">
        <v>0</v>
      </c>
      <c r="X32" s="282">
        <v>0</v>
      </c>
      <c r="Y32" s="283">
        <v>0</v>
      </c>
      <c r="AA32" s="284"/>
    </row>
    <row r="33" spans="1:27" s="14" customFormat="1" x14ac:dyDescent="0.2">
      <c r="A33" s="299">
        <f t="shared" ref="A33:A39" si="9">$C$5</f>
        <v>0</v>
      </c>
      <c r="B33" s="299" t="str">
        <f t="shared" ref="B33:B47" si="10">B32</f>
        <v>TTG</v>
      </c>
      <c r="C33" s="299" t="s">
        <v>158</v>
      </c>
      <c r="D33" s="280"/>
      <c r="E33" s="44"/>
      <c r="F33" s="27"/>
      <c r="G33" s="27"/>
      <c r="H33" s="28"/>
      <c r="I33" s="28"/>
      <c r="J33" s="29"/>
      <c r="K33" s="27"/>
      <c r="L33" s="28"/>
      <c r="M33" s="28"/>
      <c r="N33" s="29"/>
      <c r="O33" s="27"/>
      <c r="P33" s="28"/>
      <c r="Q33" s="28"/>
      <c r="R33" s="29"/>
      <c r="S33" s="156">
        <f t="shared" ref="S33:S46" si="11">SUM(G33:J33)</f>
        <v>0</v>
      </c>
      <c r="T33" s="157">
        <f t="shared" ref="T33:T46" si="12">SUM(K33:N33)</f>
        <v>0</v>
      </c>
      <c r="U33" s="158">
        <f t="shared" ref="U33:U46" si="13">SUM(O33:R33)</f>
        <v>0</v>
      </c>
      <c r="W33" s="281">
        <v>0</v>
      </c>
      <c r="X33" s="282">
        <v>0</v>
      </c>
      <c r="Y33" s="283">
        <v>0</v>
      </c>
      <c r="AA33" s="284"/>
    </row>
    <row r="34" spans="1:27" s="14" customFormat="1" x14ac:dyDescent="0.2">
      <c r="A34" s="299">
        <f t="shared" si="9"/>
        <v>0</v>
      </c>
      <c r="B34" s="299" t="str">
        <f t="shared" si="10"/>
        <v>TTG</v>
      </c>
      <c r="C34" s="299" t="s">
        <v>159</v>
      </c>
      <c r="D34" s="280"/>
      <c r="E34" s="44"/>
      <c r="F34" s="27"/>
      <c r="G34" s="27"/>
      <c r="H34" s="28"/>
      <c r="I34" s="28"/>
      <c r="J34" s="29"/>
      <c r="K34" s="27"/>
      <c r="L34" s="28"/>
      <c r="M34" s="28"/>
      <c r="N34" s="29"/>
      <c r="O34" s="27"/>
      <c r="P34" s="28"/>
      <c r="Q34" s="28"/>
      <c r="R34" s="29"/>
      <c r="S34" s="156">
        <f t="shared" si="11"/>
        <v>0</v>
      </c>
      <c r="T34" s="157">
        <f t="shared" si="12"/>
        <v>0</v>
      </c>
      <c r="U34" s="158">
        <f t="shared" si="13"/>
        <v>0</v>
      </c>
      <c r="W34" s="281">
        <v>0</v>
      </c>
      <c r="X34" s="282">
        <v>0</v>
      </c>
      <c r="Y34" s="283">
        <v>0</v>
      </c>
      <c r="AA34" s="284"/>
    </row>
    <row r="35" spans="1:27" s="14" customFormat="1" x14ac:dyDescent="0.2">
      <c r="A35" s="299">
        <f t="shared" si="9"/>
        <v>0</v>
      </c>
      <c r="B35" s="299" t="str">
        <f t="shared" si="10"/>
        <v>TTG</v>
      </c>
      <c r="C35" s="299" t="s">
        <v>160</v>
      </c>
      <c r="D35" s="280"/>
      <c r="E35" s="44"/>
      <c r="F35" s="27"/>
      <c r="G35" s="27"/>
      <c r="H35" s="28"/>
      <c r="I35" s="28"/>
      <c r="J35" s="29"/>
      <c r="K35" s="27"/>
      <c r="L35" s="28"/>
      <c r="M35" s="28"/>
      <c r="N35" s="29"/>
      <c r="O35" s="27"/>
      <c r="P35" s="28"/>
      <c r="Q35" s="28"/>
      <c r="R35" s="29"/>
      <c r="S35" s="156">
        <f t="shared" si="11"/>
        <v>0</v>
      </c>
      <c r="T35" s="157">
        <f t="shared" si="12"/>
        <v>0</v>
      </c>
      <c r="U35" s="158">
        <f t="shared" si="13"/>
        <v>0</v>
      </c>
      <c r="W35" s="281">
        <v>0</v>
      </c>
      <c r="X35" s="282">
        <v>0</v>
      </c>
      <c r="Y35" s="283">
        <v>0</v>
      </c>
      <c r="AA35" s="284"/>
    </row>
    <row r="36" spans="1:27" s="14" customFormat="1" x14ac:dyDescent="0.2">
      <c r="A36" s="299">
        <f t="shared" si="9"/>
        <v>0</v>
      </c>
      <c r="B36" s="299" t="str">
        <f t="shared" si="10"/>
        <v>TTG</v>
      </c>
      <c r="C36" s="299" t="s">
        <v>161</v>
      </c>
      <c r="D36" s="280"/>
      <c r="E36" s="44"/>
      <c r="F36" s="27"/>
      <c r="G36" s="27"/>
      <c r="H36" s="28"/>
      <c r="I36" s="28"/>
      <c r="J36" s="29"/>
      <c r="K36" s="27"/>
      <c r="L36" s="28"/>
      <c r="M36" s="28"/>
      <c r="N36" s="29"/>
      <c r="O36" s="27"/>
      <c r="P36" s="28"/>
      <c r="Q36" s="28"/>
      <c r="R36" s="29"/>
      <c r="S36" s="156">
        <f t="shared" si="11"/>
        <v>0</v>
      </c>
      <c r="T36" s="157">
        <f t="shared" si="12"/>
        <v>0</v>
      </c>
      <c r="U36" s="158">
        <f t="shared" si="13"/>
        <v>0</v>
      </c>
      <c r="W36" s="281">
        <v>0</v>
      </c>
      <c r="X36" s="282">
        <v>0</v>
      </c>
      <c r="Y36" s="283">
        <v>0</v>
      </c>
      <c r="AA36" s="284"/>
    </row>
    <row r="37" spans="1:27" x14ac:dyDescent="0.2">
      <c r="A37" s="299">
        <f t="shared" si="9"/>
        <v>0</v>
      </c>
      <c r="B37" s="299" t="str">
        <f t="shared" si="10"/>
        <v>TTG</v>
      </c>
      <c r="C37" s="299" t="s">
        <v>162</v>
      </c>
      <c r="D37" s="280"/>
      <c r="E37" s="44"/>
      <c r="F37" s="27"/>
      <c r="G37" s="27"/>
      <c r="H37" s="28"/>
      <c r="I37" s="28"/>
      <c r="J37" s="29"/>
      <c r="K37" s="27"/>
      <c r="L37" s="28"/>
      <c r="M37" s="28"/>
      <c r="N37" s="29"/>
      <c r="O37" s="27"/>
      <c r="P37" s="28"/>
      <c r="Q37" s="28"/>
      <c r="R37" s="29"/>
      <c r="S37" s="156">
        <f t="shared" si="11"/>
        <v>0</v>
      </c>
      <c r="T37" s="157">
        <f t="shared" si="12"/>
        <v>0</v>
      </c>
      <c r="U37" s="158">
        <f t="shared" si="13"/>
        <v>0</v>
      </c>
      <c r="W37" s="281">
        <v>0</v>
      </c>
      <c r="X37" s="282">
        <v>0</v>
      </c>
      <c r="Y37" s="283">
        <v>0</v>
      </c>
      <c r="AA37" s="284"/>
    </row>
    <row r="38" spans="1:27" x14ac:dyDescent="0.2">
      <c r="A38" s="299">
        <f t="shared" si="9"/>
        <v>0</v>
      </c>
      <c r="B38" s="300" t="str">
        <f t="shared" si="10"/>
        <v>TTG</v>
      </c>
      <c r="C38" s="300" t="s">
        <v>163</v>
      </c>
      <c r="D38" s="285"/>
      <c r="E38" s="44"/>
      <c r="F38" s="31"/>
      <c r="G38" s="31"/>
      <c r="H38" s="32"/>
      <c r="I38" s="32"/>
      <c r="J38" s="33"/>
      <c r="K38" s="31"/>
      <c r="L38" s="32"/>
      <c r="M38" s="32"/>
      <c r="N38" s="33"/>
      <c r="O38" s="31"/>
      <c r="P38" s="32"/>
      <c r="Q38" s="32"/>
      <c r="R38" s="33"/>
      <c r="S38" s="162">
        <f t="shared" si="11"/>
        <v>0</v>
      </c>
      <c r="T38" s="163">
        <f t="shared" si="12"/>
        <v>0</v>
      </c>
      <c r="U38" s="164">
        <f t="shared" si="13"/>
        <v>0</v>
      </c>
      <c r="W38" s="281">
        <v>0</v>
      </c>
      <c r="X38" s="282">
        <v>0</v>
      </c>
      <c r="Y38" s="283">
        <v>0</v>
      </c>
      <c r="AA38" s="286"/>
    </row>
    <row r="39" spans="1:27" x14ac:dyDescent="0.2">
      <c r="A39" s="299">
        <f t="shared" si="9"/>
        <v>0</v>
      </c>
      <c r="B39" s="300" t="str">
        <f t="shared" si="10"/>
        <v>TTG</v>
      </c>
      <c r="C39" s="300" t="s">
        <v>164</v>
      </c>
      <c r="D39" s="285"/>
      <c r="E39" s="44"/>
      <c r="F39" s="31"/>
      <c r="G39" s="31"/>
      <c r="H39" s="32"/>
      <c r="I39" s="32"/>
      <c r="J39" s="33"/>
      <c r="K39" s="31"/>
      <c r="L39" s="32"/>
      <c r="M39" s="32"/>
      <c r="N39" s="33"/>
      <c r="O39" s="31"/>
      <c r="P39" s="32"/>
      <c r="Q39" s="32"/>
      <c r="R39" s="33"/>
      <c r="S39" s="162">
        <f t="shared" si="11"/>
        <v>0</v>
      </c>
      <c r="T39" s="163">
        <f t="shared" si="12"/>
        <v>0</v>
      </c>
      <c r="U39" s="164">
        <f t="shared" si="13"/>
        <v>0</v>
      </c>
      <c r="W39" s="281">
        <v>0</v>
      </c>
      <c r="X39" s="282">
        <v>0</v>
      </c>
      <c r="Y39" s="283">
        <v>0</v>
      </c>
      <c r="AA39" s="286"/>
    </row>
    <row r="40" spans="1:27" x14ac:dyDescent="0.2">
      <c r="A40" s="300">
        <f t="shared" ref="A40:A47" si="14">$C$5</f>
        <v>0</v>
      </c>
      <c r="B40" s="300" t="str">
        <f t="shared" si="10"/>
        <v>TTG</v>
      </c>
      <c r="C40" s="300" t="s">
        <v>165</v>
      </c>
      <c r="D40" s="285"/>
      <c r="E40" s="44"/>
      <c r="F40" s="31"/>
      <c r="G40" s="31"/>
      <c r="H40" s="32"/>
      <c r="I40" s="32"/>
      <c r="J40" s="33"/>
      <c r="K40" s="31"/>
      <c r="L40" s="32"/>
      <c r="M40" s="32"/>
      <c r="N40" s="33"/>
      <c r="O40" s="31"/>
      <c r="P40" s="32"/>
      <c r="Q40" s="32"/>
      <c r="R40" s="33"/>
      <c r="S40" s="162">
        <f t="shared" si="11"/>
        <v>0</v>
      </c>
      <c r="T40" s="163">
        <f t="shared" si="12"/>
        <v>0</v>
      </c>
      <c r="U40" s="164">
        <f t="shared" si="13"/>
        <v>0</v>
      </c>
      <c r="W40" s="281">
        <v>0</v>
      </c>
      <c r="X40" s="282">
        <v>0</v>
      </c>
      <c r="Y40" s="283">
        <v>0</v>
      </c>
      <c r="AA40" s="286"/>
    </row>
    <row r="41" spans="1:27" x14ac:dyDescent="0.2">
      <c r="A41" s="300">
        <f t="shared" si="14"/>
        <v>0</v>
      </c>
      <c r="B41" s="300" t="str">
        <f t="shared" si="10"/>
        <v>TTG</v>
      </c>
      <c r="C41" s="300" t="s">
        <v>166</v>
      </c>
      <c r="D41" s="285"/>
      <c r="E41" s="44"/>
      <c r="F41" s="31"/>
      <c r="G41" s="31"/>
      <c r="H41" s="32"/>
      <c r="I41" s="32"/>
      <c r="J41" s="33"/>
      <c r="K41" s="31"/>
      <c r="L41" s="32"/>
      <c r="M41" s="32"/>
      <c r="N41" s="33"/>
      <c r="O41" s="31"/>
      <c r="P41" s="32"/>
      <c r="Q41" s="32"/>
      <c r="R41" s="33"/>
      <c r="S41" s="162">
        <f t="shared" si="11"/>
        <v>0</v>
      </c>
      <c r="T41" s="163">
        <f t="shared" si="12"/>
        <v>0</v>
      </c>
      <c r="U41" s="164">
        <f t="shared" si="13"/>
        <v>0</v>
      </c>
      <c r="W41" s="281">
        <v>0</v>
      </c>
      <c r="X41" s="282">
        <v>0</v>
      </c>
      <c r="Y41" s="283">
        <v>0</v>
      </c>
      <c r="AA41" s="286"/>
    </row>
    <row r="42" spans="1:27" x14ac:dyDescent="0.2">
      <c r="A42" s="300">
        <f t="shared" si="14"/>
        <v>0</v>
      </c>
      <c r="B42" s="300" t="str">
        <f t="shared" si="10"/>
        <v>TTG</v>
      </c>
      <c r="C42" s="300" t="s">
        <v>167</v>
      </c>
      <c r="D42" s="285"/>
      <c r="E42" s="44"/>
      <c r="F42" s="31"/>
      <c r="G42" s="31"/>
      <c r="H42" s="32"/>
      <c r="I42" s="32"/>
      <c r="J42" s="33"/>
      <c r="K42" s="31"/>
      <c r="L42" s="32"/>
      <c r="M42" s="32"/>
      <c r="N42" s="33"/>
      <c r="O42" s="31"/>
      <c r="P42" s="32"/>
      <c r="Q42" s="32"/>
      <c r="R42" s="33"/>
      <c r="S42" s="162">
        <f t="shared" si="11"/>
        <v>0</v>
      </c>
      <c r="T42" s="163">
        <f t="shared" si="12"/>
        <v>0</v>
      </c>
      <c r="U42" s="164">
        <f t="shared" si="13"/>
        <v>0</v>
      </c>
      <c r="W42" s="281">
        <v>0</v>
      </c>
      <c r="X42" s="282">
        <v>0</v>
      </c>
      <c r="Y42" s="283">
        <v>0</v>
      </c>
      <c r="AA42" s="286"/>
    </row>
    <row r="43" spans="1:27" x14ac:dyDescent="0.2">
      <c r="A43" s="300">
        <f t="shared" si="14"/>
        <v>0</v>
      </c>
      <c r="B43" s="300" t="str">
        <f t="shared" si="10"/>
        <v>TTG</v>
      </c>
      <c r="C43" s="300" t="s">
        <v>168</v>
      </c>
      <c r="D43" s="285"/>
      <c r="E43" s="44"/>
      <c r="F43" s="31"/>
      <c r="G43" s="31"/>
      <c r="H43" s="32"/>
      <c r="I43" s="32"/>
      <c r="J43" s="33"/>
      <c r="K43" s="31"/>
      <c r="L43" s="32"/>
      <c r="M43" s="32"/>
      <c r="N43" s="33"/>
      <c r="O43" s="31"/>
      <c r="P43" s="32"/>
      <c r="Q43" s="32"/>
      <c r="R43" s="33"/>
      <c r="S43" s="162">
        <f t="shared" si="11"/>
        <v>0</v>
      </c>
      <c r="T43" s="163">
        <f t="shared" si="12"/>
        <v>0</v>
      </c>
      <c r="U43" s="164">
        <f t="shared" si="13"/>
        <v>0</v>
      </c>
      <c r="W43" s="281">
        <v>0</v>
      </c>
      <c r="X43" s="282">
        <v>0</v>
      </c>
      <c r="Y43" s="283">
        <v>0</v>
      </c>
      <c r="AA43" s="286"/>
    </row>
    <row r="44" spans="1:27" x14ac:dyDescent="0.2">
      <c r="A44" s="300">
        <f t="shared" si="14"/>
        <v>0</v>
      </c>
      <c r="B44" s="300" t="str">
        <f t="shared" si="10"/>
        <v>TTG</v>
      </c>
      <c r="C44" s="300" t="s">
        <v>169</v>
      </c>
      <c r="D44" s="285"/>
      <c r="E44" s="44"/>
      <c r="F44" s="31"/>
      <c r="G44" s="31"/>
      <c r="H44" s="32"/>
      <c r="I44" s="32"/>
      <c r="J44" s="33"/>
      <c r="K44" s="31"/>
      <c r="L44" s="32"/>
      <c r="M44" s="32"/>
      <c r="N44" s="33"/>
      <c r="O44" s="31"/>
      <c r="P44" s="32"/>
      <c r="Q44" s="32"/>
      <c r="R44" s="33"/>
      <c r="S44" s="162">
        <f t="shared" si="11"/>
        <v>0</v>
      </c>
      <c r="T44" s="163">
        <f t="shared" si="12"/>
        <v>0</v>
      </c>
      <c r="U44" s="164">
        <f t="shared" si="13"/>
        <v>0</v>
      </c>
      <c r="W44" s="281">
        <v>0</v>
      </c>
      <c r="X44" s="282">
        <v>0</v>
      </c>
      <c r="Y44" s="283">
        <v>0</v>
      </c>
      <c r="AA44" s="286"/>
    </row>
    <row r="45" spans="1:27" x14ac:dyDescent="0.2">
      <c r="A45" s="300">
        <f t="shared" si="14"/>
        <v>0</v>
      </c>
      <c r="B45" s="300" t="str">
        <f t="shared" si="10"/>
        <v>TTG</v>
      </c>
      <c r="C45" s="300" t="s">
        <v>170</v>
      </c>
      <c r="D45" s="285"/>
      <c r="E45" s="44"/>
      <c r="F45" s="31"/>
      <c r="G45" s="31"/>
      <c r="H45" s="32"/>
      <c r="I45" s="32"/>
      <c r="J45" s="33"/>
      <c r="K45" s="31"/>
      <c r="L45" s="32"/>
      <c r="M45" s="32"/>
      <c r="N45" s="33"/>
      <c r="O45" s="31"/>
      <c r="P45" s="32"/>
      <c r="Q45" s="32"/>
      <c r="R45" s="33"/>
      <c r="S45" s="162">
        <f t="shared" si="11"/>
        <v>0</v>
      </c>
      <c r="T45" s="163">
        <f t="shared" si="12"/>
        <v>0</v>
      </c>
      <c r="U45" s="164">
        <f t="shared" si="13"/>
        <v>0</v>
      </c>
      <c r="W45" s="281">
        <v>0</v>
      </c>
      <c r="X45" s="282">
        <v>0</v>
      </c>
      <c r="Y45" s="283">
        <v>0</v>
      </c>
      <c r="AA45" s="286"/>
    </row>
    <row r="46" spans="1:27" x14ac:dyDescent="0.2">
      <c r="A46" s="300">
        <f t="shared" si="14"/>
        <v>0</v>
      </c>
      <c r="B46" s="300" t="str">
        <f t="shared" si="10"/>
        <v>TTG</v>
      </c>
      <c r="C46" s="300" t="s">
        <v>171</v>
      </c>
      <c r="D46" s="285"/>
      <c r="E46" s="44"/>
      <c r="F46" s="31"/>
      <c r="G46" s="31"/>
      <c r="H46" s="32"/>
      <c r="I46" s="32"/>
      <c r="J46" s="33"/>
      <c r="K46" s="31"/>
      <c r="L46" s="32"/>
      <c r="M46" s="32"/>
      <c r="N46" s="33"/>
      <c r="O46" s="31"/>
      <c r="P46" s="32"/>
      <c r="Q46" s="32"/>
      <c r="R46" s="33"/>
      <c r="S46" s="162">
        <f t="shared" si="11"/>
        <v>0</v>
      </c>
      <c r="T46" s="163">
        <f t="shared" si="12"/>
        <v>0</v>
      </c>
      <c r="U46" s="164">
        <f t="shared" si="13"/>
        <v>0</v>
      </c>
      <c r="W46" s="281">
        <v>0</v>
      </c>
      <c r="X46" s="282">
        <v>0</v>
      </c>
      <c r="Y46" s="283">
        <v>0</v>
      </c>
      <c r="AA46" s="286"/>
    </row>
    <row r="47" spans="1:27" x14ac:dyDescent="0.2">
      <c r="A47" s="301">
        <f t="shared" si="14"/>
        <v>0</v>
      </c>
      <c r="B47" s="301" t="str">
        <f t="shared" si="10"/>
        <v>TTG</v>
      </c>
      <c r="C47" s="301" t="s">
        <v>221</v>
      </c>
      <c r="D47" s="287" t="s">
        <v>172</v>
      </c>
      <c r="E47" s="288"/>
      <c r="F47" s="289"/>
      <c r="G47" s="308">
        <f>SUBTOTAL(109,G32:G46)</f>
        <v>0</v>
      </c>
      <c r="H47" s="309">
        <f t="shared" ref="H47" si="15">SUBTOTAL(109,H32:H46)</f>
        <v>0</v>
      </c>
      <c r="I47" s="309">
        <f t="shared" ref="I47" si="16">SUBTOTAL(109,I32:I46)</f>
        <v>0</v>
      </c>
      <c r="J47" s="310">
        <f t="shared" ref="J47" si="17">SUBTOTAL(109,J32:J46)</f>
        <v>0</v>
      </c>
      <c r="K47" s="308">
        <f t="shared" ref="K47" si="18">SUBTOTAL(109,K32:K46)</f>
        <v>0</v>
      </c>
      <c r="L47" s="309">
        <f t="shared" ref="L47" si="19">SUBTOTAL(109,L32:L46)</f>
        <v>0</v>
      </c>
      <c r="M47" s="309">
        <f t="shared" ref="M47" si="20">SUBTOTAL(109,M32:M46)</f>
        <v>0</v>
      </c>
      <c r="N47" s="310">
        <f t="shared" ref="N47" si="21">SUBTOTAL(109,N32:N46)</f>
        <v>0</v>
      </c>
      <c r="O47" s="308">
        <f t="shared" ref="O47" si="22">SUBTOTAL(109,O32:O46)</f>
        <v>0</v>
      </c>
      <c r="P47" s="309">
        <f t="shared" ref="P47" si="23">SUBTOTAL(109,P32:P46)</f>
        <v>0</v>
      </c>
      <c r="Q47" s="309">
        <f t="shared" ref="Q47" si="24">SUBTOTAL(109,Q32:Q46)</f>
        <v>0</v>
      </c>
      <c r="R47" s="310">
        <f t="shared" ref="R47" si="25">SUBTOTAL(109,R32:R46)</f>
        <v>0</v>
      </c>
      <c r="S47" s="308">
        <f t="shared" ref="S47" si="26">SUBTOTAL(109,S32:S46)</f>
        <v>0</v>
      </c>
      <c r="T47" s="309">
        <f t="shared" ref="T47" si="27">SUBTOTAL(109,T32:T46)</f>
        <v>0</v>
      </c>
      <c r="U47" s="310">
        <f t="shared" ref="U47" si="28">SUBTOTAL(109,U32:U46)</f>
        <v>0</v>
      </c>
      <c r="V47" s="215"/>
      <c r="W47" s="311">
        <f t="shared" ref="W47" si="29">SUBTOTAL(109,W32:W46)</f>
        <v>0</v>
      </c>
      <c r="X47" s="311">
        <f t="shared" ref="X47" si="30">SUBTOTAL(109,X32:X46)</f>
        <v>0</v>
      </c>
      <c r="Y47" s="311">
        <f t="shared" ref="Y47" si="31">SUBTOTAL(109,Y32:Y46)</f>
        <v>0</v>
      </c>
      <c r="AA47" s="290"/>
    </row>
    <row r="48" spans="1:27" s="296" customFormat="1" ht="15" x14ac:dyDescent="0.25">
      <c r="A48" s="303"/>
      <c r="B48" s="303"/>
      <c r="C48" s="303"/>
      <c r="D48" s="294"/>
      <c r="E48" s="293"/>
      <c r="F48" s="293"/>
      <c r="G48" s="293"/>
      <c r="H48" s="293"/>
      <c r="I48" s="293"/>
      <c r="J48" s="293"/>
      <c r="K48" s="293"/>
      <c r="L48" s="293"/>
      <c r="M48" s="293"/>
      <c r="N48" s="293"/>
      <c r="O48" s="293"/>
      <c r="P48" s="293"/>
      <c r="Q48" s="293"/>
      <c r="R48" s="293"/>
      <c r="S48" s="303"/>
      <c r="T48" s="303"/>
      <c r="U48" s="303"/>
      <c r="V48" s="293"/>
      <c r="W48" s="293"/>
      <c r="X48" s="293"/>
      <c r="Y48" s="293"/>
      <c r="Z48" s="293"/>
      <c r="AA48" s="295"/>
    </row>
    <row r="49" spans="1:27" s="14" customFormat="1" x14ac:dyDescent="0.2">
      <c r="A49" s="298">
        <f>$C$5</f>
        <v>0</v>
      </c>
      <c r="B49" s="298" t="str">
        <f>D49</f>
        <v>Radiology</v>
      </c>
      <c r="C49" s="298"/>
      <c r="D49" s="147" t="s">
        <v>51</v>
      </c>
      <c r="E49" s="266"/>
      <c r="F49" s="276"/>
      <c r="G49" s="276"/>
      <c r="H49" s="277"/>
      <c r="I49" s="277"/>
      <c r="J49" s="278"/>
      <c r="K49" s="276"/>
      <c r="L49" s="277"/>
      <c r="M49" s="277"/>
      <c r="N49" s="278"/>
      <c r="O49" s="276"/>
      <c r="P49" s="277"/>
      <c r="Q49" s="277"/>
      <c r="R49" s="278"/>
      <c r="S49" s="312"/>
      <c r="T49" s="313"/>
      <c r="U49" s="314"/>
      <c r="W49" s="276"/>
      <c r="X49" s="277"/>
      <c r="Y49" s="278"/>
      <c r="AA49" s="279"/>
    </row>
    <row r="50" spans="1:27" s="14" customFormat="1" x14ac:dyDescent="0.2">
      <c r="A50" s="299">
        <f>$C$5</f>
        <v>0</v>
      </c>
      <c r="B50" s="299" t="str">
        <f>B49</f>
        <v>Radiology</v>
      </c>
      <c r="C50" s="299" t="s">
        <v>188</v>
      </c>
      <c r="D50" s="280"/>
      <c r="E50" s="44"/>
      <c r="F50" s="27"/>
      <c r="G50" s="27"/>
      <c r="H50" s="28"/>
      <c r="I50" s="28"/>
      <c r="J50" s="29"/>
      <c r="K50" s="27"/>
      <c r="L50" s="28"/>
      <c r="M50" s="28"/>
      <c r="N50" s="29"/>
      <c r="O50" s="27"/>
      <c r="P50" s="28"/>
      <c r="Q50" s="28"/>
      <c r="R50" s="29"/>
      <c r="S50" s="156">
        <f>SUM(G50:J50)</f>
        <v>0</v>
      </c>
      <c r="T50" s="157">
        <f>SUM(K50:N50)</f>
        <v>0</v>
      </c>
      <c r="U50" s="158">
        <f>SUM(O50:R50)</f>
        <v>0</v>
      </c>
      <c r="W50" s="281">
        <v>0</v>
      </c>
      <c r="X50" s="282">
        <v>0</v>
      </c>
      <c r="Y50" s="283">
        <v>0</v>
      </c>
      <c r="AA50" s="284"/>
    </row>
    <row r="51" spans="1:27" s="14" customFormat="1" x14ac:dyDescent="0.2">
      <c r="A51" s="299">
        <f t="shared" ref="A51:A56" si="32">$C$5</f>
        <v>0</v>
      </c>
      <c r="B51" s="299" t="str">
        <f t="shared" ref="B51:B65" si="33">B50</f>
        <v>Radiology</v>
      </c>
      <c r="C51" s="299" t="s">
        <v>189</v>
      </c>
      <c r="D51" s="280"/>
      <c r="E51" s="44"/>
      <c r="F51" s="27"/>
      <c r="G51" s="27"/>
      <c r="H51" s="28"/>
      <c r="I51" s="28"/>
      <c r="J51" s="29"/>
      <c r="K51" s="27"/>
      <c r="L51" s="28"/>
      <c r="M51" s="28"/>
      <c r="N51" s="29"/>
      <c r="O51" s="27"/>
      <c r="P51" s="28"/>
      <c r="Q51" s="28"/>
      <c r="R51" s="29"/>
      <c r="S51" s="156">
        <f t="shared" ref="S51:S64" si="34">SUM(G51:J51)</f>
        <v>0</v>
      </c>
      <c r="T51" s="157">
        <f t="shared" ref="T51:T64" si="35">SUM(K51:N51)</f>
        <v>0</v>
      </c>
      <c r="U51" s="158">
        <f t="shared" ref="U51:U64" si="36">SUM(O51:R51)</f>
        <v>0</v>
      </c>
      <c r="W51" s="281">
        <v>0</v>
      </c>
      <c r="X51" s="282">
        <v>0</v>
      </c>
      <c r="Y51" s="283">
        <v>0</v>
      </c>
      <c r="AA51" s="284"/>
    </row>
    <row r="52" spans="1:27" s="14" customFormat="1" x14ac:dyDescent="0.2">
      <c r="A52" s="299">
        <f t="shared" si="32"/>
        <v>0</v>
      </c>
      <c r="B52" s="299" t="str">
        <f t="shared" si="33"/>
        <v>Radiology</v>
      </c>
      <c r="C52" s="299" t="s">
        <v>190</v>
      </c>
      <c r="D52" s="280"/>
      <c r="E52" s="44"/>
      <c r="F52" s="27"/>
      <c r="G52" s="27"/>
      <c r="H52" s="28"/>
      <c r="I52" s="28"/>
      <c r="J52" s="29"/>
      <c r="K52" s="27"/>
      <c r="L52" s="28"/>
      <c r="M52" s="28"/>
      <c r="N52" s="29"/>
      <c r="O52" s="27"/>
      <c r="P52" s="28"/>
      <c r="Q52" s="28"/>
      <c r="R52" s="29"/>
      <c r="S52" s="156">
        <f t="shared" si="34"/>
        <v>0</v>
      </c>
      <c r="T52" s="157">
        <f t="shared" si="35"/>
        <v>0</v>
      </c>
      <c r="U52" s="158">
        <f t="shared" si="36"/>
        <v>0</v>
      </c>
      <c r="W52" s="281">
        <v>0</v>
      </c>
      <c r="X52" s="282">
        <v>0</v>
      </c>
      <c r="Y52" s="283">
        <v>0</v>
      </c>
      <c r="AA52" s="284"/>
    </row>
    <row r="53" spans="1:27" s="14" customFormat="1" x14ac:dyDescent="0.2">
      <c r="A53" s="299">
        <f t="shared" si="32"/>
        <v>0</v>
      </c>
      <c r="B53" s="299" t="str">
        <f t="shared" si="33"/>
        <v>Radiology</v>
      </c>
      <c r="C53" s="299" t="s">
        <v>191</v>
      </c>
      <c r="D53" s="280"/>
      <c r="E53" s="44"/>
      <c r="F53" s="27"/>
      <c r="G53" s="27"/>
      <c r="H53" s="28"/>
      <c r="I53" s="28"/>
      <c r="J53" s="29"/>
      <c r="K53" s="27"/>
      <c r="L53" s="28"/>
      <c r="M53" s="28"/>
      <c r="N53" s="29"/>
      <c r="O53" s="27"/>
      <c r="P53" s="28"/>
      <c r="Q53" s="28"/>
      <c r="R53" s="29"/>
      <c r="S53" s="156">
        <f t="shared" si="34"/>
        <v>0</v>
      </c>
      <c r="T53" s="157">
        <f t="shared" si="35"/>
        <v>0</v>
      </c>
      <c r="U53" s="158">
        <f t="shared" si="36"/>
        <v>0</v>
      </c>
      <c r="W53" s="281">
        <v>0</v>
      </c>
      <c r="X53" s="282">
        <v>0</v>
      </c>
      <c r="Y53" s="283">
        <v>0</v>
      </c>
      <c r="AA53" s="284"/>
    </row>
    <row r="54" spans="1:27" s="14" customFormat="1" x14ac:dyDescent="0.2">
      <c r="A54" s="299">
        <f t="shared" si="32"/>
        <v>0</v>
      </c>
      <c r="B54" s="299" t="str">
        <f t="shared" si="33"/>
        <v>Radiology</v>
      </c>
      <c r="C54" s="299" t="s">
        <v>192</v>
      </c>
      <c r="D54" s="280"/>
      <c r="E54" s="44"/>
      <c r="F54" s="27"/>
      <c r="G54" s="27"/>
      <c r="H54" s="28"/>
      <c r="I54" s="28"/>
      <c r="J54" s="29"/>
      <c r="K54" s="27"/>
      <c r="L54" s="28"/>
      <c r="M54" s="28"/>
      <c r="N54" s="29"/>
      <c r="O54" s="27"/>
      <c r="P54" s="28"/>
      <c r="Q54" s="28"/>
      <c r="R54" s="29"/>
      <c r="S54" s="156">
        <f t="shared" si="34"/>
        <v>0</v>
      </c>
      <c r="T54" s="157">
        <f t="shared" si="35"/>
        <v>0</v>
      </c>
      <c r="U54" s="158">
        <f t="shared" si="36"/>
        <v>0</v>
      </c>
      <c r="W54" s="281">
        <v>0</v>
      </c>
      <c r="X54" s="282">
        <v>0</v>
      </c>
      <c r="Y54" s="283">
        <v>0</v>
      </c>
      <c r="AA54" s="284"/>
    </row>
    <row r="55" spans="1:27" x14ac:dyDescent="0.2">
      <c r="A55" s="299">
        <f t="shared" si="32"/>
        <v>0</v>
      </c>
      <c r="B55" s="299" t="str">
        <f t="shared" si="33"/>
        <v>Radiology</v>
      </c>
      <c r="C55" s="299" t="s">
        <v>193</v>
      </c>
      <c r="D55" s="280"/>
      <c r="E55" s="44"/>
      <c r="F55" s="27"/>
      <c r="G55" s="27"/>
      <c r="H55" s="28"/>
      <c r="I55" s="28"/>
      <c r="J55" s="29"/>
      <c r="K55" s="27"/>
      <c r="L55" s="28"/>
      <c r="M55" s="28"/>
      <c r="N55" s="29"/>
      <c r="O55" s="27"/>
      <c r="P55" s="28"/>
      <c r="Q55" s="28"/>
      <c r="R55" s="29"/>
      <c r="S55" s="156">
        <f t="shared" si="34"/>
        <v>0</v>
      </c>
      <c r="T55" s="157">
        <f t="shared" si="35"/>
        <v>0</v>
      </c>
      <c r="U55" s="158">
        <f t="shared" si="36"/>
        <v>0</v>
      </c>
      <c r="W55" s="281">
        <v>0</v>
      </c>
      <c r="X55" s="282">
        <v>0</v>
      </c>
      <c r="Y55" s="283">
        <v>0</v>
      </c>
      <c r="AA55" s="284"/>
    </row>
    <row r="56" spans="1:27" x14ac:dyDescent="0.2">
      <c r="A56" s="299">
        <f t="shared" si="32"/>
        <v>0</v>
      </c>
      <c r="B56" s="300" t="str">
        <f t="shared" si="33"/>
        <v>Radiology</v>
      </c>
      <c r="C56" s="300" t="s">
        <v>194</v>
      </c>
      <c r="D56" s="285"/>
      <c r="E56" s="45"/>
      <c r="F56" s="31"/>
      <c r="G56" s="31"/>
      <c r="H56" s="32"/>
      <c r="I56" s="32"/>
      <c r="J56" s="33"/>
      <c r="K56" s="31"/>
      <c r="L56" s="32"/>
      <c r="M56" s="32"/>
      <c r="N56" s="33"/>
      <c r="O56" s="31"/>
      <c r="P56" s="32"/>
      <c r="Q56" s="32"/>
      <c r="R56" s="33"/>
      <c r="S56" s="162">
        <f t="shared" si="34"/>
        <v>0</v>
      </c>
      <c r="T56" s="163">
        <f t="shared" si="35"/>
        <v>0</v>
      </c>
      <c r="U56" s="164">
        <f t="shared" si="36"/>
        <v>0</v>
      </c>
      <c r="W56" s="281">
        <v>0</v>
      </c>
      <c r="X56" s="282">
        <v>0</v>
      </c>
      <c r="Y56" s="283">
        <v>0</v>
      </c>
      <c r="AA56" s="286"/>
    </row>
    <row r="57" spans="1:27" x14ac:dyDescent="0.2">
      <c r="A57" s="300">
        <f t="shared" ref="A57:A65" si="37">$C$5</f>
        <v>0</v>
      </c>
      <c r="B57" s="300" t="str">
        <f t="shared" si="33"/>
        <v>Radiology</v>
      </c>
      <c r="C57" s="300" t="s">
        <v>195</v>
      </c>
      <c r="D57" s="285"/>
      <c r="E57" s="45"/>
      <c r="F57" s="31"/>
      <c r="G57" s="31"/>
      <c r="H57" s="32"/>
      <c r="I57" s="32"/>
      <c r="J57" s="33"/>
      <c r="K57" s="31"/>
      <c r="L57" s="32"/>
      <c r="M57" s="32"/>
      <c r="N57" s="33"/>
      <c r="O57" s="31"/>
      <c r="P57" s="32"/>
      <c r="Q57" s="32"/>
      <c r="R57" s="33"/>
      <c r="S57" s="162">
        <f t="shared" si="34"/>
        <v>0</v>
      </c>
      <c r="T57" s="163">
        <f t="shared" si="35"/>
        <v>0</v>
      </c>
      <c r="U57" s="164">
        <f t="shared" si="36"/>
        <v>0</v>
      </c>
      <c r="W57" s="281">
        <v>0</v>
      </c>
      <c r="X57" s="282">
        <v>0</v>
      </c>
      <c r="Y57" s="283">
        <v>0</v>
      </c>
      <c r="AA57" s="286"/>
    </row>
    <row r="58" spans="1:27" x14ac:dyDescent="0.2">
      <c r="A58" s="300">
        <f t="shared" si="37"/>
        <v>0</v>
      </c>
      <c r="B58" s="300" t="str">
        <f t="shared" si="33"/>
        <v>Radiology</v>
      </c>
      <c r="C58" s="300" t="s">
        <v>196</v>
      </c>
      <c r="D58" s="285"/>
      <c r="E58" s="45"/>
      <c r="F58" s="31"/>
      <c r="G58" s="31"/>
      <c r="H58" s="32"/>
      <c r="I58" s="32"/>
      <c r="J58" s="33"/>
      <c r="K58" s="31"/>
      <c r="L58" s="32"/>
      <c r="M58" s="32"/>
      <c r="N58" s="33"/>
      <c r="O58" s="31"/>
      <c r="P58" s="32"/>
      <c r="Q58" s="32"/>
      <c r="R58" s="33"/>
      <c r="S58" s="162">
        <f t="shared" si="34"/>
        <v>0</v>
      </c>
      <c r="T58" s="163">
        <f t="shared" si="35"/>
        <v>0</v>
      </c>
      <c r="U58" s="164">
        <f t="shared" si="36"/>
        <v>0</v>
      </c>
      <c r="W58" s="281">
        <v>0</v>
      </c>
      <c r="X58" s="282">
        <v>0</v>
      </c>
      <c r="Y58" s="283">
        <v>0</v>
      </c>
      <c r="AA58" s="286"/>
    </row>
    <row r="59" spans="1:27" x14ac:dyDescent="0.2">
      <c r="A59" s="300">
        <f t="shared" si="37"/>
        <v>0</v>
      </c>
      <c r="B59" s="300" t="str">
        <f t="shared" si="33"/>
        <v>Radiology</v>
      </c>
      <c r="C59" s="300" t="s">
        <v>197</v>
      </c>
      <c r="D59" s="285"/>
      <c r="E59" s="45"/>
      <c r="F59" s="31"/>
      <c r="G59" s="31"/>
      <c r="H59" s="32"/>
      <c r="I59" s="32"/>
      <c r="J59" s="33"/>
      <c r="K59" s="31"/>
      <c r="L59" s="32"/>
      <c r="M59" s="32"/>
      <c r="N59" s="33"/>
      <c r="O59" s="31"/>
      <c r="P59" s="32"/>
      <c r="Q59" s="32"/>
      <c r="R59" s="33"/>
      <c r="S59" s="162">
        <f t="shared" si="34"/>
        <v>0</v>
      </c>
      <c r="T59" s="163">
        <f t="shared" si="35"/>
        <v>0</v>
      </c>
      <c r="U59" s="164">
        <f t="shared" si="36"/>
        <v>0</v>
      </c>
      <c r="W59" s="281">
        <v>0</v>
      </c>
      <c r="X59" s="282">
        <v>0</v>
      </c>
      <c r="Y59" s="283">
        <v>0</v>
      </c>
      <c r="AA59" s="286"/>
    </row>
    <row r="60" spans="1:27" x14ac:dyDescent="0.2">
      <c r="A60" s="300">
        <f t="shared" si="37"/>
        <v>0</v>
      </c>
      <c r="B60" s="300" t="str">
        <f t="shared" si="33"/>
        <v>Radiology</v>
      </c>
      <c r="C60" s="300" t="s">
        <v>198</v>
      </c>
      <c r="D60" s="285"/>
      <c r="E60" s="45"/>
      <c r="F60" s="31"/>
      <c r="G60" s="31"/>
      <c r="H60" s="32"/>
      <c r="I60" s="32"/>
      <c r="J60" s="33"/>
      <c r="K60" s="31"/>
      <c r="L60" s="32"/>
      <c r="M60" s="32"/>
      <c r="N60" s="33"/>
      <c r="O60" s="31"/>
      <c r="P60" s="32"/>
      <c r="Q60" s="32"/>
      <c r="R60" s="33"/>
      <c r="S60" s="162">
        <f t="shared" si="34"/>
        <v>0</v>
      </c>
      <c r="T60" s="163">
        <f t="shared" si="35"/>
        <v>0</v>
      </c>
      <c r="U60" s="164">
        <f t="shared" si="36"/>
        <v>0</v>
      </c>
      <c r="W60" s="281">
        <v>0</v>
      </c>
      <c r="X60" s="282">
        <v>0</v>
      </c>
      <c r="Y60" s="283">
        <v>0</v>
      </c>
      <c r="AA60" s="286"/>
    </row>
    <row r="61" spans="1:27" x14ac:dyDescent="0.2">
      <c r="A61" s="300">
        <f t="shared" si="37"/>
        <v>0</v>
      </c>
      <c r="B61" s="300" t="str">
        <f t="shared" si="33"/>
        <v>Radiology</v>
      </c>
      <c r="C61" s="300" t="s">
        <v>199</v>
      </c>
      <c r="D61" s="285"/>
      <c r="E61" s="45"/>
      <c r="F61" s="31"/>
      <c r="G61" s="31"/>
      <c r="H61" s="32"/>
      <c r="I61" s="32"/>
      <c r="J61" s="33"/>
      <c r="K61" s="31"/>
      <c r="L61" s="32"/>
      <c r="M61" s="32"/>
      <c r="N61" s="33"/>
      <c r="O61" s="31"/>
      <c r="P61" s="32"/>
      <c r="Q61" s="32"/>
      <c r="R61" s="33"/>
      <c r="S61" s="162">
        <f t="shared" si="34"/>
        <v>0</v>
      </c>
      <c r="T61" s="163">
        <f t="shared" si="35"/>
        <v>0</v>
      </c>
      <c r="U61" s="164">
        <f t="shared" si="36"/>
        <v>0</v>
      </c>
      <c r="W61" s="281">
        <v>0</v>
      </c>
      <c r="X61" s="282">
        <v>0</v>
      </c>
      <c r="Y61" s="283">
        <v>0</v>
      </c>
      <c r="AA61" s="286"/>
    </row>
    <row r="62" spans="1:27" x14ac:dyDescent="0.2">
      <c r="A62" s="300">
        <f t="shared" si="37"/>
        <v>0</v>
      </c>
      <c r="B62" s="300" t="str">
        <f t="shared" si="33"/>
        <v>Radiology</v>
      </c>
      <c r="C62" s="300" t="s">
        <v>200</v>
      </c>
      <c r="D62" s="285"/>
      <c r="E62" s="45"/>
      <c r="F62" s="31"/>
      <c r="G62" s="31"/>
      <c r="H62" s="32"/>
      <c r="I62" s="32"/>
      <c r="J62" s="33"/>
      <c r="K62" s="31"/>
      <c r="L62" s="32"/>
      <c r="M62" s="32"/>
      <c r="N62" s="33"/>
      <c r="O62" s="31"/>
      <c r="P62" s="32"/>
      <c r="Q62" s="32"/>
      <c r="R62" s="33"/>
      <c r="S62" s="162">
        <f t="shared" si="34"/>
        <v>0</v>
      </c>
      <c r="T62" s="163">
        <f t="shared" si="35"/>
        <v>0</v>
      </c>
      <c r="U62" s="164">
        <f t="shared" si="36"/>
        <v>0</v>
      </c>
      <c r="W62" s="281">
        <v>0</v>
      </c>
      <c r="X62" s="282">
        <v>0</v>
      </c>
      <c r="Y62" s="283">
        <v>0</v>
      </c>
      <c r="AA62" s="286"/>
    </row>
    <row r="63" spans="1:27" x14ac:dyDescent="0.2">
      <c r="A63" s="300">
        <f t="shared" si="37"/>
        <v>0</v>
      </c>
      <c r="B63" s="300" t="str">
        <f t="shared" si="33"/>
        <v>Radiology</v>
      </c>
      <c r="C63" s="300" t="s">
        <v>201</v>
      </c>
      <c r="D63" s="285"/>
      <c r="E63" s="45"/>
      <c r="F63" s="31"/>
      <c r="G63" s="31"/>
      <c r="H63" s="32"/>
      <c r="I63" s="32"/>
      <c r="J63" s="33"/>
      <c r="K63" s="31"/>
      <c r="L63" s="32"/>
      <c r="M63" s="32"/>
      <c r="N63" s="33"/>
      <c r="O63" s="31"/>
      <c r="P63" s="32"/>
      <c r="Q63" s="32"/>
      <c r="R63" s="33"/>
      <c r="S63" s="162">
        <f t="shared" si="34"/>
        <v>0</v>
      </c>
      <c r="T63" s="163">
        <f t="shared" si="35"/>
        <v>0</v>
      </c>
      <c r="U63" s="164">
        <f t="shared" si="36"/>
        <v>0</v>
      </c>
      <c r="W63" s="281">
        <v>0</v>
      </c>
      <c r="X63" s="282">
        <v>0</v>
      </c>
      <c r="Y63" s="283">
        <v>0</v>
      </c>
      <c r="AA63" s="286"/>
    </row>
    <row r="64" spans="1:27" x14ac:dyDescent="0.2">
      <c r="A64" s="300">
        <f t="shared" si="37"/>
        <v>0</v>
      </c>
      <c r="B64" s="300" t="str">
        <f t="shared" si="33"/>
        <v>Radiology</v>
      </c>
      <c r="C64" s="300" t="s">
        <v>202</v>
      </c>
      <c r="D64" s="285"/>
      <c r="E64" s="45"/>
      <c r="F64" s="31"/>
      <c r="G64" s="31"/>
      <c r="H64" s="32"/>
      <c r="I64" s="32"/>
      <c r="J64" s="33"/>
      <c r="K64" s="31"/>
      <c r="L64" s="32"/>
      <c r="M64" s="32"/>
      <c r="N64" s="33"/>
      <c r="O64" s="31"/>
      <c r="P64" s="32"/>
      <c r="Q64" s="32"/>
      <c r="R64" s="33"/>
      <c r="S64" s="162">
        <f t="shared" si="34"/>
        <v>0</v>
      </c>
      <c r="T64" s="163">
        <f t="shared" si="35"/>
        <v>0</v>
      </c>
      <c r="U64" s="164">
        <f t="shared" si="36"/>
        <v>0</v>
      </c>
      <c r="W64" s="281">
        <v>0</v>
      </c>
      <c r="X64" s="282">
        <v>0</v>
      </c>
      <c r="Y64" s="283">
        <v>0</v>
      </c>
      <c r="AA64" s="286"/>
    </row>
    <row r="65" spans="1:27" x14ac:dyDescent="0.2">
      <c r="A65" s="301">
        <f t="shared" si="37"/>
        <v>0</v>
      </c>
      <c r="B65" s="301" t="str">
        <f t="shared" si="33"/>
        <v>Radiology</v>
      </c>
      <c r="C65" s="301" t="s">
        <v>221</v>
      </c>
      <c r="D65" s="287" t="s">
        <v>218</v>
      </c>
      <c r="E65" s="288"/>
      <c r="F65" s="289"/>
      <c r="G65" s="308">
        <f>SUBTOTAL(109,G50:G64)</f>
        <v>0</v>
      </c>
      <c r="H65" s="309">
        <f t="shared" ref="H65" si="38">SUBTOTAL(109,H50:H64)</f>
        <v>0</v>
      </c>
      <c r="I65" s="309">
        <f t="shared" ref="I65" si="39">SUBTOTAL(109,I50:I64)</f>
        <v>0</v>
      </c>
      <c r="J65" s="310">
        <f t="shared" ref="J65" si="40">SUBTOTAL(109,J50:J64)</f>
        <v>0</v>
      </c>
      <c r="K65" s="308">
        <f t="shared" ref="K65" si="41">SUBTOTAL(109,K50:K64)</f>
        <v>0</v>
      </c>
      <c r="L65" s="309">
        <f t="shared" ref="L65" si="42">SUBTOTAL(109,L50:L64)</f>
        <v>0</v>
      </c>
      <c r="M65" s="309">
        <f t="shared" ref="M65" si="43">SUBTOTAL(109,M50:M64)</f>
        <v>0</v>
      </c>
      <c r="N65" s="310">
        <f t="shared" ref="N65" si="44">SUBTOTAL(109,N50:N64)</f>
        <v>0</v>
      </c>
      <c r="O65" s="308">
        <f t="shared" ref="O65" si="45">SUBTOTAL(109,O50:O64)</f>
        <v>0</v>
      </c>
      <c r="P65" s="309">
        <f t="shared" ref="P65" si="46">SUBTOTAL(109,P50:P64)</f>
        <v>0</v>
      </c>
      <c r="Q65" s="309">
        <f t="shared" ref="Q65" si="47">SUBTOTAL(109,Q50:Q64)</f>
        <v>0</v>
      </c>
      <c r="R65" s="310">
        <f t="shared" ref="R65" si="48">SUBTOTAL(109,R50:R64)</f>
        <v>0</v>
      </c>
      <c r="S65" s="308">
        <f t="shared" ref="S65" si="49">SUBTOTAL(109,S50:S64)</f>
        <v>0</v>
      </c>
      <c r="T65" s="309">
        <f t="shared" ref="T65" si="50">SUBTOTAL(109,T50:T64)</f>
        <v>0</v>
      </c>
      <c r="U65" s="310">
        <f t="shared" ref="U65" si="51">SUBTOTAL(109,U50:U64)</f>
        <v>0</v>
      </c>
      <c r="V65" s="215"/>
      <c r="W65" s="311">
        <f t="shared" ref="W65" si="52">SUBTOTAL(109,W50:W64)</f>
        <v>0</v>
      </c>
      <c r="X65" s="311">
        <f t="shared" ref="X65" si="53">SUBTOTAL(109,X50:X64)</f>
        <v>0</v>
      </c>
      <c r="Y65" s="311">
        <f t="shared" ref="Y65" si="54">SUBTOTAL(109,Y50:Y64)</f>
        <v>0</v>
      </c>
      <c r="AA65" s="290"/>
    </row>
    <row r="66" spans="1:27" x14ac:dyDescent="0.2">
      <c r="A66" s="215"/>
      <c r="B66" s="215"/>
      <c r="C66" s="215"/>
      <c r="F66" s="20"/>
      <c r="G66" s="20"/>
      <c r="H66" s="20"/>
      <c r="I66" s="20"/>
      <c r="J66" s="20"/>
      <c r="K66" s="20"/>
      <c r="L66" s="20"/>
      <c r="M66" s="20"/>
      <c r="N66" s="20"/>
      <c r="O66" s="20"/>
      <c r="P66" s="20"/>
      <c r="Q66" s="20"/>
      <c r="R66" s="20"/>
      <c r="S66" s="65"/>
      <c r="T66" s="65"/>
      <c r="U66" s="65"/>
      <c r="W66" s="20"/>
      <c r="X66" s="20"/>
      <c r="Y66" s="20"/>
      <c r="AA66" s="121"/>
    </row>
    <row r="67" spans="1:27" s="14" customFormat="1" x14ac:dyDescent="0.2">
      <c r="A67" s="298">
        <f>$C$5</f>
        <v>0</v>
      </c>
      <c r="B67" s="298" t="str">
        <f>D67</f>
        <v>Endoscopy</v>
      </c>
      <c r="C67" s="298"/>
      <c r="D67" s="147" t="s">
        <v>38</v>
      </c>
      <c r="E67" s="266"/>
      <c r="F67" s="276"/>
      <c r="G67" s="276"/>
      <c r="H67" s="277"/>
      <c r="I67" s="277"/>
      <c r="J67" s="278"/>
      <c r="K67" s="276"/>
      <c r="L67" s="277"/>
      <c r="M67" s="277"/>
      <c r="N67" s="278"/>
      <c r="O67" s="276"/>
      <c r="P67" s="277"/>
      <c r="Q67" s="277"/>
      <c r="R67" s="278"/>
      <c r="S67" s="312"/>
      <c r="T67" s="313"/>
      <c r="U67" s="314"/>
      <c r="W67" s="276"/>
      <c r="X67" s="277"/>
      <c r="Y67" s="278"/>
      <c r="AA67" s="279"/>
    </row>
    <row r="68" spans="1:27" s="14" customFormat="1" x14ac:dyDescent="0.2">
      <c r="A68" s="299">
        <f>$C$5</f>
        <v>0</v>
      </c>
      <c r="B68" s="299" t="str">
        <f>B67</f>
        <v>Endoscopy</v>
      </c>
      <c r="C68" s="299" t="s">
        <v>203</v>
      </c>
      <c r="D68" s="280"/>
      <c r="E68" s="44"/>
      <c r="F68" s="27"/>
      <c r="G68" s="27"/>
      <c r="H68" s="28"/>
      <c r="I68" s="28"/>
      <c r="J68" s="29"/>
      <c r="K68" s="27"/>
      <c r="L68" s="28"/>
      <c r="M68" s="28"/>
      <c r="N68" s="29"/>
      <c r="O68" s="27"/>
      <c r="P68" s="28"/>
      <c r="Q68" s="28"/>
      <c r="R68" s="29"/>
      <c r="S68" s="156">
        <f>SUM(G68:J68)</f>
        <v>0</v>
      </c>
      <c r="T68" s="157">
        <f>SUM(K68:N68)</f>
        <v>0</v>
      </c>
      <c r="U68" s="158">
        <f>SUM(O68:R68)</f>
        <v>0</v>
      </c>
      <c r="W68" s="281">
        <v>0</v>
      </c>
      <c r="X68" s="282">
        <v>0</v>
      </c>
      <c r="Y68" s="283">
        <v>0</v>
      </c>
      <c r="AA68" s="284"/>
    </row>
    <row r="69" spans="1:27" s="14" customFormat="1" x14ac:dyDescent="0.2">
      <c r="A69" s="299">
        <f t="shared" ref="A69:A72" si="55">$C$5</f>
        <v>0</v>
      </c>
      <c r="B69" s="299" t="str">
        <f t="shared" ref="B69:B83" si="56">B68</f>
        <v>Endoscopy</v>
      </c>
      <c r="C69" s="299" t="s">
        <v>204</v>
      </c>
      <c r="D69" s="280"/>
      <c r="E69" s="44"/>
      <c r="F69" s="27"/>
      <c r="G69" s="27"/>
      <c r="H69" s="28"/>
      <c r="I69" s="28"/>
      <c r="J69" s="29"/>
      <c r="K69" s="27"/>
      <c r="L69" s="28"/>
      <c r="M69" s="28"/>
      <c r="N69" s="29"/>
      <c r="O69" s="27"/>
      <c r="P69" s="28"/>
      <c r="Q69" s="28"/>
      <c r="R69" s="29"/>
      <c r="S69" s="156">
        <f t="shared" ref="S69:S82" si="57">SUM(G69:J69)</f>
        <v>0</v>
      </c>
      <c r="T69" s="157">
        <f t="shared" ref="T69:T82" si="58">SUM(K69:N69)</f>
        <v>0</v>
      </c>
      <c r="U69" s="158">
        <f t="shared" ref="U69:U82" si="59">SUM(O69:R69)</f>
        <v>0</v>
      </c>
      <c r="W69" s="281">
        <v>0</v>
      </c>
      <c r="X69" s="282">
        <v>0</v>
      </c>
      <c r="Y69" s="283">
        <v>0</v>
      </c>
      <c r="AA69" s="284"/>
    </row>
    <row r="70" spans="1:27" s="14" customFormat="1" x14ac:dyDescent="0.2">
      <c r="A70" s="299">
        <f t="shared" si="55"/>
        <v>0</v>
      </c>
      <c r="B70" s="299" t="str">
        <f t="shared" si="56"/>
        <v>Endoscopy</v>
      </c>
      <c r="C70" s="299" t="s">
        <v>205</v>
      </c>
      <c r="D70" s="280"/>
      <c r="E70" s="44"/>
      <c r="F70" s="27"/>
      <c r="G70" s="27"/>
      <c r="H70" s="28"/>
      <c r="I70" s="28"/>
      <c r="J70" s="29"/>
      <c r="K70" s="27"/>
      <c r="L70" s="28"/>
      <c r="M70" s="28"/>
      <c r="N70" s="29"/>
      <c r="O70" s="27"/>
      <c r="P70" s="28"/>
      <c r="Q70" s="28"/>
      <c r="R70" s="29"/>
      <c r="S70" s="156">
        <f t="shared" si="57"/>
        <v>0</v>
      </c>
      <c r="T70" s="157">
        <f t="shared" si="58"/>
        <v>0</v>
      </c>
      <c r="U70" s="158">
        <f t="shared" si="59"/>
        <v>0</v>
      </c>
      <c r="W70" s="281">
        <v>0</v>
      </c>
      <c r="X70" s="282">
        <v>0</v>
      </c>
      <c r="Y70" s="283">
        <v>0</v>
      </c>
      <c r="AA70" s="284"/>
    </row>
    <row r="71" spans="1:27" s="14" customFormat="1" x14ac:dyDescent="0.2">
      <c r="A71" s="299">
        <f t="shared" si="55"/>
        <v>0</v>
      </c>
      <c r="B71" s="299" t="str">
        <f t="shared" si="56"/>
        <v>Endoscopy</v>
      </c>
      <c r="C71" s="299" t="s">
        <v>206</v>
      </c>
      <c r="D71" s="280"/>
      <c r="E71" s="44"/>
      <c r="F71" s="27"/>
      <c r="G71" s="27"/>
      <c r="H71" s="28"/>
      <c r="I71" s="28"/>
      <c r="J71" s="29"/>
      <c r="K71" s="27"/>
      <c r="L71" s="28"/>
      <c r="M71" s="28"/>
      <c r="N71" s="29"/>
      <c r="O71" s="27"/>
      <c r="P71" s="28"/>
      <c r="Q71" s="28"/>
      <c r="R71" s="29"/>
      <c r="S71" s="156">
        <f t="shared" si="57"/>
        <v>0</v>
      </c>
      <c r="T71" s="157">
        <f t="shared" si="58"/>
        <v>0</v>
      </c>
      <c r="U71" s="158">
        <f t="shared" si="59"/>
        <v>0</v>
      </c>
      <c r="W71" s="281">
        <v>0</v>
      </c>
      <c r="X71" s="282">
        <v>0</v>
      </c>
      <c r="Y71" s="283">
        <v>0</v>
      </c>
      <c r="AA71" s="284"/>
    </row>
    <row r="72" spans="1:27" s="14" customFormat="1" x14ac:dyDescent="0.2">
      <c r="A72" s="299">
        <f t="shared" si="55"/>
        <v>0</v>
      </c>
      <c r="B72" s="299" t="str">
        <f t="shared" si="56"/>
        <v>Endoscopy</v>
      </c>
      <c r="C72" s="299" t="s">
        <v>207</v>
      </c>
      <c r="D72" s="280"/>
      <c r="E72" s="44"/>
      <c r="F72" s="27"/>
      <c r="G72" s="27"/>
      <c r="H72" s="28"/>
      <c r="I72" s="28"/>
      <c r="J72" s="29"/>
      <c r="K72" s="27"/>
      <c r="L72" s="28"/>
      <c r="M72" s="28"/>
      <c r="N72" s="29"/>
      <c r="O72" s="27"/>
      <c r="P72" s="28"/>
      <c r="Q72" s="28"/>
      <c r="R72" s="29"/>
      <c r="S72" s="156">
        <f t="shared" si="57"/>
        <v>0</v>
      </c>
      <c r="T72" s="157">
        <f t="shared" si="58"/>
        <v>0</v>
      </c>
      <c r="U72" s="158">
        <f t="shared" si="59"/>
        <v>0</v>
      </c>
      <c r="W72" s="281">
        <v>0</v>
      </c>
      <c r="X72" s="282">
        <v>0</v>
      </c>
      <c r="Y72" s="283">
        <v>0</v>
      </c>
      <c r="AA72" s="284"/>
    </row>
    <row r="73" spans="1:27" x14ac:dyDescent="0.2">
      <c r="A73" s="299">
        <f t="shared" ref="A73:A83" si="60">$C$5</f>
        <v>0</v>
      </c>
      <c r="B73" s="299" t="str">
        <f t="shared" si="56"/>
        <v>Endoscopy</v>
      </c>
      <c r="C73" s="299" t="s">
        <v>208</v>
      </c>
      <c r="D73" s="280"/>
      <c r="E73" s="44"/>
      <c r="F73" s="27"/>
      <c r="G73" s="27"/>
      <c r="H73" s="28"/>
      <c r="I73" s="28"/>
      <c r="J73" s="29"/>
      <c r="K73" s="27"/>
      <c r="L73" s="28"/>
      <c r="M73" s="28"/>
      <c r="N73" s="29"/>
      <c r="O73" s="27"/>
      <c r="P73" s="28"/>
      <c r="Q73" s="28"/>
      <c r="R73" s="29"/>
      <c r="S73" s="156">
        <f t="shared" si="57"/>
        <v>0</v>
      </c>
      <c r="T73" s="157">
        <f t="shared" si="58"/>
        <v>0</v>
      </c>
      <c r="U73" s="158">
        <f t="shared" si="59"/>
        <v>0</v>
      </c>
      <c r="W73" s="281">
        <v>0</v>
      </c>
      <c r="X73" s="282">
        <v>0</v>
      </c>
      <c r="Y73" s="283">
        <v>0</v>
      </c>
      <c r="AA73" s="284"/>
    </row>
    <row r="74" spans="1:27" x14ac:dyDescent="0.2">
      <c r="A74" s="300">
        <f t="shared" si="60"/>
        <v>0</v>
      </c>
      <c r="B74" s="300" t="str">
        <f t="shared" si="56"/>
        <v>Endoscopy</v>
      </c>
      <c r="C74" s="300" t="s">
        <v>209</v>
      </c>
      <c r="D74" s="285"/>
      <c r="E74" s="45"/>
      <c r="F74" s="31"/>
      <c r="G74" s="31"/>
      <c r="H74" s="32"/>
      <c r="I74" s="32"/>
      <c r="J74" s="33"/>
      <c r="K74" s="31"/>
      <c r="L74" s="32"/>
      <c r="M74" s="32"/>
      <c r="N74" s="33"/>
      <c r="O74" s="31"/>
      <c r="P74" s="32"/>
      <c r="Q74" s="32"/>
      <c r="R74" s="33"/>
      <c r="S74" s="162">
        <f t="shared" si="57"/>
        <v>0</v>
      </c>
      <c r="T74" s="163">
        <f t="shared" si="58"/>
        <v>0</v>
      </c>
      <c r="U74" s="164">
        <f t="shared" si="59"/>
        <v>0</v>
      </c>
      <c r="W74" s="281">
        <v>0</v>
      </c>
      <c r="X74" s="282">
        <v>0</v>
      </c>
      <c r="Y74" s="283">
        <v>0</v>
      </c>
      <c r="AA74" s="286"/>
    </row>
    <row r="75" spans="1:27" x14ac:dyDescent="0.2">
      <c r="A75" s="300">
        <f t="shared" si="60"/>
        <v>0</v>
      </c>
      <c r="B75" s="300" t="str">
        <f t="shared" si="56"/>
        <v>Endoscopy</v>
      </c>
      <c r="C75" s="300" t="s">
        <v>210</v>
      </c>
      <c r="D75" s="285"/>
      <c r="E75" s="45"/>
      <c r="F75" s="31"/>
      <c r="G75" s="31"/>
      <c r="H75" s="32"/>
      <c r="I75" s="32"/>
      <c r="J75" s="33"/>
      <c r="K75" s="31"/>
      <c r="L75" s="32"/>
      <c r="M75" s="32"/>
      <c r="N75" s="33"/>
      <c r="O75" s="31"/>
      <c r="P75" s="32"/>
      <c r="Q75" s="32"/>
      <c r="R75" s="33"/>
      <c r="S75" s="162">
        <f t="shared" si="57"/>
        <v>0</v>
      </c>
      <c r="T75" s="163">
        <f t="shared" si="58"/>
        <v>0</v>
      </c>
      <c r="U75" s="164">
        <f t="shared" si="59"/>
        <v>0</v>
      </c>
      <c r="W75" s="281">
        <v>0</v>
      </c>
      <c r="X75" s="282">
        <v>0</v>
      </c>
      <c r="Y75" s="283">
        <v>0</v>
      </c>
      <c r="AA75" s="286"/>
    </row>
    <row r="76" spans="1:27" x14ac:dyDescent="0.2">
      <c r="A76" s="300">
        <f t="shared" si="60"/>
        <v>0</v>
      </c>
      <c r="B76" s="300" t="str">
        <f t="shared" si="56"/>
        <v>Endoscopy</v>
      </c>
      <c r="C76" s="300" t="s">
        <v>211</v>
      </c>
      <c r="D76" s="285"/>
      <c r="E76" s="45"/>
      <c r="F76" s="31"/>
      <c r="G76" s="31"/>
      <c r="H76" s="32"/>
      <c r="I76" s="32"/>
      <c r="J76" s="33"/>
      <c r="K76" s="31"/>
      <c r="L76" s="32"/>
      <c r="M76" s="32"/>
      <c r="N76" s="33"/>
      <c r="O76" s="31"/>
      <c r="P76" s="32"/>
      <c r="Q76" s="32"/>
      <c r="R76" s="33"/>
      <c r="S76" s="162">
        <f t="shared" si="57"/>
        <v>0</v>
      </c>
      <c r="T76" s="163">
        <f t="shared" si="58"/>
        <v>0</v>
      </c>
      <c r="U76" s="164">
        <f t="shared" si="59"/>
        <v>0</v>
      </c>
      <c r="W76" s="281">
        <v>0</v>
      </c>
      <c r="X76" s="282">
        <v>0</v>
      </c>
      <c r="Y76" s="283">
        <v>0</v>
      </c>
      <c r="AA76" s="286"/>
    </row>
    <row r="77" spans="1:27" x14ac:dyDescent="0.2">
      <c r="A77" s="300">
        <f t="shared" si="60"/>
        <v>0</v>
      </c>
      <c r="B77" s="300" t="str">
        <f t="shared" si="56"/>
        <v>Endoscopy</v>
      </c>
      <c r="C77" s="300" t="s">
        <v>212</v>
      </c>
      <c r="D77" s="285"/>
      <c r="E77" s="45"/>
      <c r="F77" s="31"/>
      <c r="G77" s="31"/>
      <c r="H77" s="32"/>
      <c r="I77" s="32"/>
      <c r="J77" s="33"/>
      <c r="K77" s="31"/>
      <c r="L77" s="32"/>
      <c r="M77" s="32"/>
      <c r="N77" s="33"/>
      <c r="O77" s="31"/>
      <c r="P77" s="32"/>
      <c r="Q77" s="32"/>
      <c r="R77" s="33"/>
      <c r="S77" s="162">
        <f t="shared" si="57"/>
        <v>0</v>
      </c>
      <c r="T77" s="163">
        <f t="shared" si="58"/>
        <v>0</v>
      </c>
      <c r="U77" s="164">
        <f t="shared" si="59"/>
        <v>0</v>
      </c>
      <c r="W77" s="281">
        <v>0</v>
      </c>
      <c r="X77" s="282">
        <v>0</v>
      </c>
      <c r="Y77" s="283">
        <v>0</v>
      </c>
      <c r="AA77" s="286"/>
    </row>
    <row r="78" spans="1:27" x14ac:dyDescent="0.2">
      <c r="A78" s="300">
        <f t="shared" si="60"/>
        <v>0</v>
      </c>
      <c r="B78" s="300" t="str">
        <f t="shared" si="56"/>
        <v>Endoscopy</v>
      </c>
      <c r="C78" s="300" t="s">
        <v>213</v>
      </c>
      <c r="D78" s="285"/>
      <c r="E78" s="45"/>
      <c r="F78" s="31"/>
      <c r="G78" s="31"/>
      <c r="H78" s="32"/>
      <c r="I78" s="32"/>
      <c r="J78" s="33"/>
      <c r="K78" s="31"/>
      <c r="L78" s="32"/>
      <c r="M78" s="32"/>
      <c r="N78" s="33"/>
      <c r="O78" s="31"/>
      <c r="P78" s="32"/>
      <c r="Q78" s="32"/>
      <c r="R78" s="33"/>
      <c r="S78" s="162">
        <f t="shared" si="57"/>
        <v>0</v>
      </c>
      <c r="T78" s="163">
        <f t="shared" si="58"/>
        <v>0</v>
      </c>
      <c r="U78" s="164">
        <f t="shared" si="59"/>
        <v>0</v>
      </c>
      <c r="W78" s="281">
        <v>0</v>
      </c>
      <c r="X78" s="282">
        <v>0</v>
      </c>
      <c r="Y78" s="283">
        <v>0</v>
      </c>
      <c r="AA78" s="286"/>
    </row>
    <row r="79" spans="1:27" x14ac:dyDescent="0.2">
      <c r="A79" s="300">
        <f t="shared" si="60"/>
        <v>0</v>
      </c>
      <c r="B79" s="300" t="str">
        <f t="shared" si="56"/>
        <v>Endoscopy</v>
      </c>
      <c r="C79" s="300" t="s">
        <v>214</v>
      </c>
      <c r="D79" s="285"/>
      <c r="E79" s="45"/>
      <c r="F79" s="31"/>
      <c r="G79" s="31"/>
      <c r="H79" s="32"/>
      <c r="I79" s="32"/>
      <c r="J79" s="33"/>
      <c r="K79" s="31"/>
      <c r="L79" s="32"/>
      <c r="M79" s="32"/>
      <c r="N79" s="33"/>
      <c r="O79" s="31"/>
      <c r="P79" s="32"/>
      <c r="Q79" s="32"/>
      <c r="R79" s="33"/>
      <c r="S79" s="162">
        <f t="shared" si="57"/>
        <v>0</v>
      </c>
      <c r="T79" s="163">
        <f t="shared" si="58"/>
        <v>0</v>
      </c>
      <c r="U79" s="164">
        <f t="shared" si="59"/>
        <v>0</v>
      </c>
      <c r="W79" s="281">
        <v>0</v>
      </c>
      <c r="X79" s="282">
        <v>0</v>
      </c>
      <c r="Y79" s="283">
        <v>0</v>
      </c>
      <c r="AA79" s="286"/>
    </row>
    <row r="80" spans="1:27" x14ac:dyDescent="0.2">
      <c r="A80" s="300">
        <f t="shared" si="60"/>
        <v>0</v>
      </c>
      <c r="B80" s="300" t="str">
        <f t="shared" si="56"/>
        <v>Endoscopy</v>
      </c>
      <c r="C80" s="300" t="s">
        <v>215</v>
      </c>
      <c r="D80" s="285"/>
      <c r="E80" s="45"/>
      <c r="F80" s="31"/>
      <c r="G80" s="31"/>
      <c r="H80" s="32"/>
      <c r="I80" s="32"/>
      <c r="J80" s="33"/>
      <c r="K80" s="31"/>
      <c r="L80" s="32"/>
      <c r="M80" s="32"/>
      <c r="N80" s="33"/>
      <c r="O80" s="31"/>
      <c r="P80" s="32"/>
      <c r="Q80" s="32"/>
      <c r="R80" s="33"/>
      <c r="S80" s="162">
        <f t="shared" si="57"/>
        <v>0</v>
      </c>
      <c r="T80" s="163">
        <f t="shared" si="58"/>
        <v>0</v>
      </c>
      <c r="U80" s="164">
        <f t="shared" si="59"/>
        <v>0</v>
      </c>
      <c r="W80" s="281">
        <v>0</v>
      </c>
      <c r="X80" s="282">
        <v>0</v>
      </c>
      <c r="Y80" s="283">
        <v>0</v>
      </c>
      <c r="AA80" s="286"/>
    </row>
    <row r="81" spans="1:27" x14ac:dyDescent="0.2">
      <c r="A81" s="300">
        <f t="shared" si="60"/>
        <v>0</v>
      </c>
      <c r="B81" s="300" t="str">
        <f t="shared" si="56"/>
        <v>Endoscopy</v>
      </c>
      <c r="C81" s="300" t="s">
        <v>216</v>
      </c>
      <c r="D81" s="285"/>
      <c r="E81" s="45"/>
      <c r="F81" s="31"/>
      <c r="G81" s="31"/>
      <c r="H81" s="32"/>
      <c r="I81" s="32"/>
      <c r="J81" s="33"/>
      <c r="K81" s="31"/>
      <c r="L81" s="32"/>
      <c r="M81" s="32"/>
      <c r="N81" s="33"/>
      <c r="O81" s="31"/>
      <c r="P81" s="32"/>
      <c r="Q81" s="32"/>
      <c r="R81" s="33"/>
      <c r="S81" s="162">
        <f t="shared" si="57"/>
        <v>0</v>
      </c>
      <c r="T81" s="163">
        <f t="shared" si="58"/>
        <v>0</v>
      </c>
      <c r="U81" s="164">
        <f t="shared" si="59"/>
        <v>0</v>
      </c>
      <c r="W81" s="281">
        <v>0</v>
      </c>
      <c r="X81" s="282">
        <v>0</v>
      </c>
      <c r="Y81" s="283">
        <v>0</v>
      </c>
      <c r="AA81" s="286"/>
    </row>
    <row r="82" spans="1:27" x14ac:dyDescent="0.2">
      <c r="A82" s="300">
        <f t="shared" si="60"/>
        <v>0</v>
      </c>
      <c r="B82" s="300" t="str">
        <f t="shared" si="56"/>
        <v>Endoscopy</v>
      </c>
      <c r="C82" s="300" t="s">
        <v>217</v>
      </c>
      <c r="D82" s="285"/>
      <c r="E82" s="45"/>
      <c r="F82" s="31"/>
      <c r="G82" s="31"/>
      <c r="H82" s="32"/>
      <c r="I82" s="32"/>
      <c r="J82" s="33"/>
      <c r="K82" s="31"/>
      <c r="L82" s="32"/>
      <c r="M82" s="32"/>
      <c r="N82" s="33"/>
      <c r="O82" s="31"/>
      <c r="P82" s="32"/>
      <c r="Q82" s="32"/>
      <c r="R82" s="33"/>
      <c r="S82" s="162">
        <f t="shared" si="57"/>
        <v>0</v>
      </c>
      <c r="T82" s="163">
        <f t="shared" si="58"/>
        <v>0</v>
      </c>
      <c r="U82" s="164">
        <f t="shared" si="59"/>
        <v>0</v>
      </c>
      <c r="W82" s="281">
        <v>0</v>
      </c>
      <c r="X82" s="282">
        <v>0</v>
      </c>
      <c r="Y82" s="283">
        <v>0</v>
      </c>
      <c r="AA82" s="286"/>
    </row>
    <row r="83" spans="1:27" x14ac:dyDescent="0.2">
      <c r="A83" s="301">
        <f t="shared" si="60"/>
        <v>0</v>
      </c>
      <c r="B83" s="301" t="str">
        <f t="shared" si="56"/>
        <v>Endoscopy</v>
      </c>
      <c r="C83" s="301" t="s">
        <v>221</v>
      </c>
      <c r="D83" s="287" t="s">
        <v>219</v>
      </c>
      <c r="E83" s="288"/>
      <c r="F83" s="289"/>
      <c r="G83" s="308">
        <f>SUBTOTAL(109,G68:G82)</f>
        <v>0</v>
      </c>
      <c r="H83" s="309">
        <f t="shared" ref="H83" si="61">SUBTOTAL(109,H68:H82)</f>
        <v>0</v>
      </c>
      <c r="I83" s="309">
        <f t="shared" ref="I83" si="62">SUBTOTAL(109,I68:I82)</f>
        <v>0</v>
      </c>
      <c r="J83" s="310">
        <f t="shared" ref="J83" si="63">SUBTOTAL(109,J68:J82)</f>
        <v>0</v>
      </c>
      <c r="K83" s="308">
        <f t="shared" ref="K83" si="64">SUBTOTAL(109,K68:K82)</f>
        <v>0</v>
      </c>
      <c r="L83" s="309">
        <f t="shared" ref="L83" si="65">SUBTOTAL(109,L68:L82)</f>
        <v>0</v>
      </c>
      <c r="M83" s="309">
        <f t="shared" ref="M83" si="66">SUBTOTAL(109,M68:M82)</f>
        <v>0</v>
      </c>
      <c r="N83" s="310">
        <f t="shared" ref="N83" si="67">SUBTOTAL(109,N68:N82)</f>
        <v>0</v>
      </c>
      <c r="O83" s="308">
        <f t="shared" ref="O83" si="68">SUBTOTAL(109,O68:O82)</f>
        <v>0</v>
      </c>
      <c r="P83" s="309">
        <f t="shared" ref="P83" si="69">SUBTOTAL(109,P68:P82)</f>
        <v>0</v>
      </c>
      <c r="Q83" s="309">
        <f t="shared" ref="Q83" si="70">SUBTOTAL(109,Q68:Q82)</f>
        <v>0</v>
      </c>
      <c r="R83" s="310">
        <f t="shared" ref="R83" si="71">SUBTOTAL(109,R68:R82)</f>
        <v>0</v>
      </c>
      <c r="S83" s="308">
        <f t="shared" ref="S83" si="72">SUBTOTAL(109,S68:S82)</f>
        <v>0</v>
      </c>
      <c r="T83" s="309">
        <f t="shared" ref="T83" si="73">SUBTOTAL(109,T68:T82)</f>
        <v>0</v>
      </c>
      <c r="U83" s="310">
        <f t="shared" ref="U83" si="74">SUBTOTAL(109,U68:U82)</f>
        <v>0</v>
      </c>
      <c r="V83" s="215"/>
      <c r="W83" s="311">
        <f t="shared" ref="W83" si="75">SUBTOTAL(109,W68:W82)</f>
        <v>0</v>
      </c>
      <c r="X83" s="311">
        <f t="shared" ref="X83" si="76">SUBTOTAL(109,X68:X82)</f>
        <v>0</v>
      </c>
      <c r="Y83" s="311">
        <f t="shared" ref="Y83" si="77">SUBTOTAL(109,Y68:Y82)</f>
        <v>0</v>
      </c>
      <c r="AA83" s="290"/>
    </row>
    <row r="84" spans="1:27" x14ac:dyDescent="0.2">
      <c r="A84" s="215"/>
      <c r="B84" s="215"/>
      <c r="C84" s="215"/>
      <c r="F84" s="20"/>
      <c r="G84" s="20"/>
      <c r="H84" s="20"/>
      <c r="I84" s="20"/>
      <c r="J84" s="20"/>
      <c r="K84" s="20"/>
      <c r="L84" s="20"/>
      <c r="M84" s="20"/>
      <c r="N84" s="20"/>
      <c r="O84" s="20"/>
      <c r="P84" s="20"/>
      <c r="Q84" s="20"/>
      <c r="R84" s="20"/>
      <c r="S84" s="65"/>
      <c r="T84" s="65"/>
      <c r="U84" s="65"/>
      <c r="W84" s="20"/>
      <c r="X84" s="20"/>
      <c r="Y84" s="20"/>
      <c r="AA84" s="121"/>
    </row>
    <row r="85" spans="1:27" s="14" customFormat="1" x14ac:dyDescent="0.2">
      <c r="A85" s="298">
        <f>$C$5</f>
        <v>0</v>
      </c>
      <c r="B85" s="298" t="str">
        <f>D85</f>
        <v>Cancer</v>
      </c>
      <c r="C85" s="298"/>
      <c r="D85" s="147" t="s">
        <v>39</v>
      </c>
      <c r="E85" s="266"/>
      <c r="F85" s="276"/>
      <c r="G85" s="276"/>
      <c r="H85" s="277"/>
      <c r="I85" s="277"/>
      <c r="J85" s="278"/>
      <c r="K85" s="276"/>
      <c r="L85" s="277"/>
      <c r="M85" s="277"/>
      <c r="N85" s="278"/>
      <c r="O85" s="276"/>
      <c r="P85" s="277"/>
      <c r="Q85" s="277"/>
      <c r="R85" s="278"/>
      <c r="S85" s="312"/>
      <c r="T85" s="313"/>
      <c r="U85" s="314"/>
      <c r="W85" s="276"/>
      <c r="X85" s="277"/>
      <c r="Y85" s="278"/>
      <c r="AA85" s="279"/>
    </row>
    <row r="86" spans="1:27" s="14" customFormat="1" x14ac:dyDescent="0.2">
      <c r="A86" s="299">
        <f>$C$5</f>
        <v>0</v>
      </c>
      <c r="B86" s="299" t="str">
        <f>B85</f>
        <v>Cancer</v>
      </c>
      <c r="C86" s="299" t="s">
        <v>173</v>
      </c>
      <c r="D86" s="280"/>
      <c r="E86" s="44"/>
      <c r="F86" s="27"/>
      <c r="G86" s="27"/>
      <c r="H86" s="28"/>
      <c r="I86" s="28"/>
      <c r="J86" s="29"/>
      <c r="K86" s="27"/>
      <c r="L86" s="28"/>
      <c r="M86" s="28"/>
      <c r="N86" s="29"/>
      <c r="O86" s="27"/>
      <c r="P86" s="28"/>
      <c r="Q86" s="28"/>
      <c r="R86" s="29"/>
      <c r="S86" s="156">
        <f>SUM(G86:J86)</f>
        <v>0</v>
      </c>
      <c r="T86" s="157">
        <f>SUM(K86:N86)</f>
        <v>0</v>
      </c>
      <c r="U86" s="158">
        <f>SUM(O86:R86)</f>
        <v>0</v>
      </c>
      <c r="W86" s="281">
        <v>0</v>
      </c>
      <c r="X86" s="282">
        <v>0</v>
      </c>
      <c r="Y86" s="283">
        <v>0</v>
      </c>
      <c r="AA86" s="284"/>
    </row>
    <row r="87" spans="1:27" s="14" customFormat="1" x14ac:dyDescent="0.2">
      <c r="A87" s="299">
        <f t="shared" ref="A87:A90" si="78">$C$5</f>
        <v>0</v>
      </c>
      <c r="B87" s="299" t="str">
        <f t="shared" ref="B87:B101" si="79">B86</f>
        <v>Cancer</v>
      </c>
      <c r="C87" s="299" t="s">
        <v>174</v>
      </c>
      <c r="D87" s="280"/>
      <c r="E87" s="44"/>
      <c r="F87" s="27"/>
      <c r="G87" s="27"/>
      <c r="H87" s="28"/>
      <c r="I87" s="28"/>
      <c r="J87" s="29"/>
      <c r="K87" s="27"/>
      <c r="L87" s="28"/>
      <c r="M87" s="28"/>
      <c r="N87" s="29"/>
      <c r="O87" s="27"/>
      <c r="P87" s="28"/>
      <c r="Q87" s="28"/>
      <c r="R87" s="29"/>
      <c r="S87" s="156">
        <f t="shared" ref="S87:S100" si="80">SUM(G87:J87)</f>
        <v>0</v>
      </c>
      <c r="T87" s="157">
        <f t="shared" ref="T87:T100" si="81">SUM(K87:N87)</f>
        <v>0</v>
      </c>
      <c r="U87" s="158">
        <f t="shared" ref="U87:U100" si="82">SUM(O87:R87)</f>
        <v>0</v>
      </c>
      <c r="W87" s="281">
        <v>0</v>
      </c>
      <c r="X87" s="282">
        <v>0</v>
      </c>
      <c r="Y87" s="283">
        <v>0</v>
      </c>
      <c r="AA87" s="284"/>
    </row>
    <row r="88" spans="1:27" s="14" customFormat="1" x14ac:dyDescent="0.2">
      <c r="A88" s="299">
        <f t="shared" si="78"/>
        <v>0</v>
      </c>
      <c r="B88" s="299" t="str">
        <f t="shared" si="79"/>
        <v>Cancer</v>
      </c>
      <c r="C88" s="299" t="s">
        <v>175</v>
      </c>
      <c r="D88" s="280"/>
      <c r="E88" s="44"/>
      <c r="F88" s="27"/>
      <c r="G88" s="27"/>
      <c r="H88" s="28"/>
      <c r="I88" s="28"/>
      <c r="J88" s="29"/>
      <c r="K88" s="27"/>
      <c r="L88" s="28"/>
      <c r="M88" s="28"/>
      <c r="N88" s="29"/>
      <c r="O88" s="27"/>
      <c r="P88" s="28"/>
      <c r="Q88" s="28"/>
      <c r="R88" s="29"/>
      <c r="S88" s="156">
        <f t="shared" si="80"/>
        <v>0</v>
      </c>
      <c r="T88" s="157">
        <f t="shared" si="81"/>
        <v>0</v>
      </c>
      <c r="U88" s="158">
        <f t="shared" si="82"/>
        <v>0</v>
      </c>
      <c r="W88" s="281">
        <v>0</v>
      </c>
      <c r="X88" s="282">
        <v>0</v>
      </c>
      <c r="Y88" s="283">
        <v>0</v>
      </c>
      <c r="AA88" s="284"/>
    </row>
    <row r="89" spans="1:27" s="14" customFormat="1" x14ac:dyDescent="0.2">
      <c r="A89" s="299">
        <f t="shared" si="78"/>
        <v>0</v>
      </c>
      <c r="B89" s="299" t="str">
        <f t="shared" si="79"/>
        <v>Cancer</v>
      </c>
      <c r="C89" s="299" t="s">
        <v>176</v>
      </c>
      <c r="D89" s="280"/>
      <c r="E89" s="44"/>
      <c r="F89" s="27"/>
      <c r="G89" s="27"/>
      <c r="H89" s="28"/>
      <c r="I89" s="28"/>
      <c r="J89" s="29"/>
      <c r="K89" s="27"/>
      <c r="L89" s="28"/>
      <c r="M89" s="28"/>
      <c r="N89" s="29"/>
      <c r="O89" s="27"/>
      <c r="P89" s="28"/>
      <c r="Q89" s="28"/>
      <c r="R89" s="29"/>
      <c r="S89" s="156">
        <f t="shared" si="80"/>
        <v>0</v>
      </c>
      <c r="T89" s="157">
        <f t="shared" si="81"/>
        <v>0</v>
      </c>
      <c r="U89" s="158">
        <f t="shared" si="82"/>
        <v>0</v>
      </c>
      <c r="W89" s="281">
        <v>0</v>
      </c>
      <c r="X89" s="282">
        <v>0</v>
      </c>
      <c r="Y89" s="283">
        <v>0</v>
      </c>
      <c r="AA89" s="284"/>
    </row>
    <row r="90" spans="1:27" s="14" customFormat="1" x14ac:dyDescent="0.2">
      <c r="A90" s="299">
        <f t="shared" si="78"/>
        <v>0</v>
      </c>
      <c r="B90" s="299" t="str">
        <f t="shared" si="79"/>
        <v>Cancer</v>
      </c>
      <c r="C90" s="299" t="s">
        <v>177</v>
      </c>
      <c r="D90" s="280"/>
      <c r="E90" s="44"/>
      <c r="F90" s="27"/>
      <c r="G90" s="27"/>
      <c r="H90" s="28"/>
      <c r="I90" s="28"/>
      <c r="J90" s="29"/>
      <c r="K90" s="27"/>
      <c r="L90" s="28"/>
      <c r="M90" s="28"/>
      <c r="N90" s="29"/>
      <c r="O90" s="27"/>
      <c r="P90" s="28"/>
      <c r="Q90" s="28"/>
      <c r="R90" s="29"/>
      <c r="S90" s="156">
        <f t="shared" si="80"/>
        <v>0</v>
      </c>
      <c r="T90" s="157">
        <f t="shared" si="81"/>
        <v>0</v>
      </c>
      <c r="U90" s="158">
        <f t="shared" si="82"/>
        <v>0</v>
      </c>
      <c r="W90" s="281">
        <v>0</v>
      </c>
      <c r="X90" s="282">
        <v>0</v>
      </c>
      <c r="Y90" s="283">
        <v>0</v>
      </c>
      <c r="AA90" s="284"/>
    </row>
    <row r="91" spans="1:27" x14ac:dyDescent="0.2">
      <c r="A91" s="299">
        <f t="shared" ref="A91:A101" si="83">$C$5</f>
        <v>0</v>
      </c>
      <c r="B91" s="299" t="str">
        <f t="shared" si="79"/>
        <v>Cancer</v>
      </c>
      <c r="C91" s="299" t="s">
        <v>178</v>
      </c>
      <c r="D91" s="280"/>
      <c r="E91" s="44"/>
      <c r="F91" s="27"/>
      <c r="G91" s="27"/>
      <c r="H91" s="28"/>
      <c r="I91" s="28"/>
      <c r="J91" s="29"/>
      <c r="K91" s="27"/>
      <c r="L91" s="28"/>
      <c r="M91" s="28"/>
      <c r="N91" s="29"/>
      <c r="O91" s="27"/>
      <c r="P91" s="28"/>
      <c r="Q91" s="28"/>
      <c r="R91" s="29"/>
      <c r="S91" s="156">
        <f t="shared" si="80"/>
        <v>0</v>
      </c>
      <c r="T91" s="157">
        <f t="shared" si="81"/>
        <v>0</v>
      </c>
      <c r="U91" s="158">
        <f t="shared" si="82"/>
        <v>0</v>
      </c>
      <c r="W91" s="281">
        <v>0</v>
      </c>
      <c r="X91" s="282">
        <v>0</v>
      </c>
      <c r="Y91" s="283">
        <v>0</v>
      </c>
      <c r="AA91" s="284"/>
    </row>
    <row r="92" spans="1:27" x14ac:dyDescent="0.2">
      <c r="A92" s="300">
        <f t="shared" si="83"/>
        <v>0</v>
      </c>
      <c r="B92" s="300" t="str">
        <f t="shared" si="79"/>
        <v>Cancer</v>
      </c>
      <c r="C92" s="300" t="s">
        <v>179</v>
      </c>
      <c r="D92" s="285"/>
      <c r="E92" s="45"/>
      <c r="F92" s="31"/>
      <c r="G92" s="31"/>
      <c r="H92" s="32"/>
      <c r="I92" s="32"/>
      <c r="J92" s="33"/>
      <c r="K92" s="31"/>
      <c r="L92" s="32"/>
      <c r="M92" s="32"/>
      <c r="N92" s="33"/>
      <c r="O92" s="31"/>
      <c r="P92" s="32"/>
      <c r="Q92" s="32"/>
      <c r="R92" s="33"/>
      <c r="S92" s="162">
        <f t="shared" si="80"/>
        <v>0</v>
      </c>
      <c r="T92" s="163">
        <f t="shared" si="81"/>
        <v>0</v>
      </c>
      <c r="U92" s="164">
        <f t="shared" si="82"/>
        <v>0</v>
      </c>
      <c r="W92" s="281">
        <v>0</v>
      </c>
      <c r="X92" s="282">
        <v>0</v>
      </c>
      <c r="Y92" s="283">
        <v>0</v>
      </c>
      <c r="AA92" s="286"/>
    </row>
    <row r="93" spans="1:27" x14ac:dyDescent="0.2">
      <c r="A93" s="300">
        <f t="shared" si="83"/>
        <v>0</v>
      </c>
      <c r="B93" s="300" t="str">
        <f t="shared" si="79"/>
        <v>Cancer</v>
      </c>
      <c r="C93" s="300" t="s">
        <v>180</v>
      </c>
      <c r="D93" s="285"/>
      <c r="E93" s="45"/>
      <c r="F93" s="31"/>
      <c r="G93" s="31"/>
      <c r="H93" s="32"/>
      <c r="I93" s="32"/>
      <c r="J93" s="33"/>
      <c r="K93" s="31"/>
      <c r="L93" s="32"/>
      <c r="M93" s="32"/>
      <c r="N93" s="33"/>
      <c r="O93" s="31"/>
      <c r="P93" s="32"/>
      <c r="Q93" s="32"/>
      <c r="R93" s="33"/>
      <c r="S93" s="162">
        <f t="shared" si="80"/>
        <v>0</v>
      </c>
      <c r="T93" s="163">
        <f t="shared" si="81"/>
        <v>0</v>
      </c>
      <c r="U93" s="164">
        <f t="shared" si="82"/>
        <v>0</v>
      </c>
      <c r="W93" s="281">
        <v>0</v>
      </c>
      <c r="X93" s="282">
        <v>0</v>
      </c>
      <c r="Y93" s="283">
        <v>0</v>
      </c>
      <c r="AA93" s="286"/>
    </row>
    <row r="94" spans="1:27" x14ac:dyDescent="0.2">
      <c r="A94" s="300">
        <f t="shared" si="83"/>
        <v>0</v>
      </c>
      <c r="B94" s="300" t="str">
        <f t="shared" si="79"/>
        <v>Cancer</v>
      </c>
      <c r="C94" s="300" t="s">
        <v>181</v>
      </c>
      <c r="D94" s="285"/>
      <c r="E94" s="45"/>
      <c r="F94" s="31"/>
      <c r="G94" s="31"/>
      <c r="H94" s="32"/>
      <c r="I94" s="32"/>
      <c r="J94" s="33"/>
      <c r="K94" s="31"/>
      <c r="L94" s="32"/>
      <c r="M94" s="32"/>
      <c r="N94" s="33"/>
      <c r="O94" s="31"/>
      <c r="P94" s="32"/>
      <c r="Q94" s="32"/>
      <c r="R94" s="33"/>
      <c r="S94" s="162">
        <f t="shared" si="80"/>
        <v>0</v>
      </c>
      <c r="T94" s="163">
        <f t="shared" si="81"/>
        <v>0</v>
      </c>
      <c r="U94" s="164">
        <f t="shared" si="82"/>
        <v>0</v>
      </c>
      <c r="W94" s="281">
        <v>0</v>
      </c>
      <c r="X94" s="282">
        <v>0</v>
      </c>
      <c r="Y94" s="283">
        <v>0</v>
      </c>
      <c r="AA94" s="286"/>
    </row>
    <row r="95" spans="1:27" x14ac:dyDescent="0.2">
      <c r="A95" s="300">
        <f t="shared" si="83"/>
        <v>0</v>
      </c>
      <c r="B95" s="300" t="str">
        <f t="shared" si="79"/>
        <v>Cancer</v>
      </c>
      <c r="C95" s="300" t="s">
        <v>182</v>
      </c>
      <c r="D95" s="285"/>
      <c r="E95" s="45"/>
      <c r="F95" s="31"/>
      <c r="G95" s="31"/>
      <c r="H95" s="32"/>
      <c r="I95" s="32"/>
      <c r="J95" s="33"/>
      <c r="K95" s="31"/>
      <c r="L95" s="32"/>
      <c r="M95" s="32"/>
      <c r="N95" s="33"/>
      <c r="O95" s="31"/>
      <c r="P95" s="32"/>
      <c r="Q95" s="32"/>
      <c r="R95" s="33"/>
      <c r="S95" s="162">
        <f t="shared" si="80"/>
        <v>0</v>
      </c>
      <c r="T95" s="163">
        <f t="shared" si="81"/>
        <v>0</v>
      </c>
      <c r="U95" s="164">
        <f t="shared" si="82"/>
        <v>0</v>
      </c>
      <c r="W95" s="281">
        <v>0</v>
      </c>
      <c r="X95" s="282">
        <v>0</v>
      </c>
      <c r="Y95" s="283">
        <v>0</v>
      </c>
      <c r="AA95" s="286"/>
    </row>
    <row r="96" spans="1:27" x14ac:dyDescent="0.2">
      <c r="A96" s="300">
        <f t="shared" si="83"/>
        <v>0</v>
      </c>
      <c r="B96" s="300" t="str">
        <f t="shared" si="79"/>
        <v>Cancer</v>
      </c>
      <c r="C96" s="300" t="s">
        <v>183</v>
      </c>
      <c r="D96" s="285"/>
      <c r="E96" s="45"/>
      <c r="F96" s="31"/>
      <c r="G96" s="31"/>
      <c r="H96" s="32"/>
      <c r="I96" s="32"/>
      <c r="J96" s="33"/>
      <c r="K96" s="31"/>
      <c r="L96" s="32"/>
      <c r="M96" s="32"/>
      <c r="N96" s="33"/>
      <c r="O96" s="31"/>
      <c r="P96" s="32"/>
      <c r="Q96" s="32"/>
      <c r="R96" s="33"/>
      <c r="S96" s="162">
        <f t="shared" si="80"/>
        <v>0</v>
      </c>
      <c r="T96" s="163">
        <f t="shared" si="81"/>
        <v>0</v>
      </c>
      <c r="U96" s="164">
        <f t="shared" si="82"/>
        <v>0</v>
      </c>
      <c r="W96" s="281">
        <v>0</v>
      </c>
      <c r="X96" s="282">
        <v>0</v>
      </c>
      <c r="Y96" s="283">
        <v>0</v>
      </c>
      <c r="AA96" s="286"/>
    </row>
    <row r="97" spans="1:27" x14ac:dyDescent="0.2">
      <c r="A97" s="300">
        <f t="shared" si="83"/>
        <v>0</v>
      </c>
      <c r="B97" s="300" t="str">
        <f t="shared" si="79"/>
        <v>Cancer</v>
      </c>
      <c r="C97" s="300" t="s">
        <v>184</v>
      </c>
      <c r="D97" s="285"/>
      <c r="E97" s="45"/>
      <c r="F97" s="31"/>
      <c r="G97" s="31"/>
      <c r="H97" s="32"/>
      <c r="I97" s="32"/>
      <c r="J97" s="33"/>
      <c r="K97" s="31"/>
      <c r="L97" s="32"/>
      <c r="M97" s="32"/>
      <c r="N97" s="33"/>
      <c r="O97" s="31"/>
      <c r="P97" s="32"/>
      <c r="Q97" s="32"/>
      <c r="R97" s="33"/>
      <c r="S97" s="162">
        <f t="shared" si="80"/>
        <v>0</v>
      </c>
      <c r="T97" s="163">
        <f t="shared" si="81"/>
        <v>0</v>
      </c>
      <c r="U97" s="164">
        <f t="shared" si="82"/>
        <v>0</v>
      </c>
      <c r="W97" s="281">
        <v>0</v>
      </c>
      <c r="X97" s="282">
        <v>0</v>
      </c>
      <c r="Y97" s="283">
        <v>0</v>
      </c>
      <c r="AA97" s="286"/>
    </row>
    <row r="98" spans="1:27" x14ac:dyDescent="0.2">
      <c r="A98" s="300">
        <f t="shared" si="83"/>
        <v>0</v>
      </c>
      <c r="B98" s="300" t="str">
        <f t="shared" si="79"/>
        <v>Cancer</v>
      </c>
      <c r="C98" s="300" t="s">
        <v>185</v>
      </c>
      <c r="D98" s="285"/>
      <c r="E98" s="45"/>
      <c r="F98" s="31"/>
      <c r="G98" s="31"/>
      <c r="H98" s="32"/>
      <c r="I98" s="32"/>
      <c r="J98" s="33"/>
      <c r="K98" s="31"/>
      <c r="L98" s="32"/>
      <c r="M98" s="32"/>
      <c r="N98" s="33"/>
      <c r="O98" s="31"/>
      <c r="P98" s="32"/>
      <c r="Q98" s="32"/>
      <c r="R98" s="33"/>
      <c r="S98" s="162">
        <f t="shared" si="80"/>
        <v>0</v>
      </c>
      <c r="T98" s="163">
        <f t="shared" si="81"/>
        <v>0</v>
      </c>
      <c r="U98" s="164">
        <f t="shared" si="82"/>
        <v>0</v>
      </c>
      <c r="W98" s="281">
        <v>0</v>
      </c>
      <c r="X98" s="282">
        <v>0</v>
      </c>
      <c r="Y98" s="283">
        <v>0</v>
      </c>
      <c r="AA98" s="286"/>
    </row>
    <row r="99" spans="1:27" x14ac:dyDescent="0.2">
      <c r="A99" s="300">
        <f t="shared" si="83"/>
        <v>0</v>
      </c>
      <c r="B99" s="300" t="str">
        <f t="shared" si="79"/>
        <v>Cancer</v>
      </c>
      <c r="C99" s="300" t="s">
        <v>186</v>
      </c>
      <c r="D99" s="285"/>
      <c r="E99" s="45"/>
      <c r="F99" s="31"/>
      <c r="G99" s="31"/>
      <c r="H99" s="32"/>
      <c r="I99" s="32"/>
      <c r="J99" s="33"/>
      <c r="K99" s="31"/>
      <c r="L99" s="32"/>
      <c r="M99" s="32"/>
      <c r="N99" s="33"/>
      <c r="O99" s="31"/>
      <c r="P99" s="32"/>
      <c r="Q99" s="32"/>
      <c r="R99" s="33"/>
      <c r="S99" s="162">
        <f t="shared" si="80"/>
        <v>0</v>
      </c>
      <c r="T99" s="163">
        <f t="shared" si="81"/>
        <v>0</v>
      </c>
      <c r="U99" s="164">
        <f t="shared" si="82"/>
        <v>0</v>
      </c>
      <c r="W99" s="281">
        <v>0</v>
      </c>
      <c r="X99" s="282">
        <v>0</v>
      </c>
      <c r="Y99" s="283">
        <v>0</v>
      </c>
      <c r="AA99" s="286"/>
    </row>
    <row r="100" spans="1:27" x14ac:dyDescent="0.2">
      <c r="A100" s="300">
        <f t="shared" si="83"/>
        <v>0</v>
      </c>
      <c r="B100" s="300" t="str">
        <f t="shared" si="79"/>
        <v>Cancer</v>
      </c>
      <c r="C100" s="300" t="s">
        <v>187</v>
      </c>
      <c r="D100" s="285"/>
      <c r="E100" s="45"/>
      <c r="F100" s="31"/>
      <c r="G100" s="31"/>
      <c r="H100" s="32"/>
      <c r="I100" s="32"/>
      <c r="J100" s="33"/>
      <c r="K100" s="31"/>
      <c r="L100" s="32"/>
      <c r="M100" s="32"/>
      <c r="N100" s="33"/>
      <c r="O100" s="31"/>
      <c r="P100" s="32"/>
      <c r="Q100" s="32"/>
      <c r="R100" s="33"/>
      <c r="S100" s="162">
        <f t="shared" si="80"/>
        <v>0</v>
      </c>
      <c r="T100" s="163">
        <f t="shared" si="81"/>
        <v>0</v>
      </c>
      <c r="U100" s="164">
        <f t="shared" si="82"/>
        <v>0</v>
      </c>
      <c r="W100" s="281">
        <v>0</v>
      </c>
      <c r="X100" s="282">
        <v>0</v>
      </c>
      <c r="Y100" s="283">
        <v>0</v>
      </c>
      <c r="AA100" s="286"/>
    </row>
    <row r="101" spans="1:27" ht="13.5" thickBot="1" x14ac:dyDescent="0.25">
      <c r="A101" s="304">
        <f t="shared" si="83"/>
        <v>0</v>
      </c>
      <c r="B101" s="304" t="str">
        <f t="shared" si="79"/>
        <v>Cancer</v>
      </c>
      <c r="C101" s="304" t="s">
        <v>221</v>
      </c>
      <c r="D101" s="305" t="s">
        <v>220</v>
      </c>
      <c r="E101" s="306"/>
      <c r="F101" s="307"/>
      <c r="G101" s="308">
        <f>SUBTOTAL(109,G86:G100)</f>
        <v>0</v>
      </c>
      <c r="H101" s="309">
        <f t="shared" ref="H101" si="84">SUBTOTAL(109,H86:H100)</f>
        <v>0</v>
      </c>
      <c r="I101" s="309">
        <f t="shared" ref="I101" si="85">SUBTOTAL(109,I86:I100)</f>
        <v>0</v>
      </c>
      <c r="J101" s="310">
        <f t="shared" ref="J101" si="86">SUBTOTAL(109,J86:J100)</f>
        <v>0</v>
      </c>
      <c r="K101" s="308">
        <f t="shared" ref="K101" si="87">SUBTOTAL(109,K86:K100)</f>
        <v>0</v>
      </c>
      <c r="L101" s="309">
        <f t="shared" ref="L101" si="88">SUBTOTAL(109,L86:L100)</f>
        <v>0</v>
      </c>
      <c r="M101" s="309">
        <f t="shared" ref="M101" si="89">SUBTOTAL(109,M86:M100)</f>
        <v>0</v>
      </c>
      <c r="N101" s="310">
        <f t="shared" ref="N101" si="90">SUBTOTAL(109,N86:N100)</f>
        <v>0</v>
      </c>
      <c r="O101" s="308">
        <f t="shared" ref="O101" si="91">SUBTOTAL(109,O86:O100)</f>
        <v>0</v>
      </c>
      <c r="P101" s="309">
        <f t="shared" ref="P101" si="92">SUBTOTAL(109,P86:P100)</f>
        <v>0</v>
      </c>
      <c r="Q101" s="309">
        <f t="shared" ref="Q101" si="93">SUBTOTAL(109,Q86:Q100)</f>
        <v>0</v>
      </c>
      <c r="R101" s="310">
        <f t="shared" ref="R101" si="94">SUBTOTAL(109,R86:R100)</f>
        <v>0</v>
      </c>
      <c r="S101" s="308">
        <f t="shared" ref="S101" si="95">SUBTOTAL(109,S86:S100)</f>
        <v>0</v>
      </c>
      <c r="T101" s="309">
        <f t="shared" ref="T101" si="96">SUBTOTAL(109,T86:T100)</f>
        <v>0</v>
      </c>
      <c r="U101" s="310">
        <f t="shared" ref="U101" si="97">SUBTOTAL(109,U86:U100)</f>
        <v>0</v>
      </c>
      <c r="V101" s="215"/>
      <c r="W101" s="311">
        <f t="shared" ref="W101" si="98">SUBTOTAL(109,W86:W100)</f>
        <v>0</v>
      </c>
      <c r="X101" s="311">
        <f t="shared" ref="X101" si="99">SUBTOTAL(109,X86:X100)</f>
        <v>0</v>
      </c>
      <c r="Y101" s="311">
        <f t="shared" ref="Y101" si="100">SUBTOTAL(109,Y86:Y100)</f>
        <v>0</v>
      </c>
      <c r="Z101" s="109"/>
      <c r="AA101" s="297"/>
    </row>
  </sheetData>
  <sheetProtection sheet="1" objects="1" scenarios="1" insertRows="0" autoFilter="0"/>
  <autoFilter ref="B11:AA100"/>
  <mergeCells count="8">
    <mergeCell ref="O9:R9"/>
    <mergeCell ref="G8:U8"/>
    <mergeCell ref="W8:Y8"/>
    <mergeCell ref="C5:D5"/>
    <mergeCell ref="E1:M1"/>
    <mergeCell ref="E2:M2"/>
    <mergeCell ref="G9:J9"/>
    <mergeCell ref="K9:N9"/>
  </mergeCells>
  <dataValidations count="3">
    <dataValidation type="list" allowBlank="1" showInputMessage="1" showErrorMessage="1" sqref="E14:E28 E32:E46 E50:E64 E68:E82">
      <formula1>OP_Specialties</formula1>
    </dataValidation>
    <dataValidation type="list" allowBlank="1" showInputMessage="1" showErrorMessage="1" sqref="E86:E100">
      <formula1>Cancer_Specialties</formula1>
    </dataValidation>
    <dataValidation type="list" allowBlank="1" showInputMessage="1" showErrorMessage="1" sqref="F14:F28 F32:F46 F86:F100 F50:F64 F68:F83">
      <formula1>Activity_Type</formula1>
    </dataValidation>
  </dataValidations>
  <pageMargins left="0.70866141732283472" right="0.70866141732283472" top="0.74803149606299213" bottom="0.74803149606299213" header="0.31496062992125984" footer="0.31496062992125984"/>
  <pageSetup paperSize="9" scale="41" fitToHeight="6" orientation="landscape" r:id="rId1"/>
  <headerFooter>
    <oddFooter>&amp;L&amp;F &amp;A&amp;RPage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F0835234C1964CB14B0B495C8AC514" ma:contentTypeVersion="2" ma:contentTypeDescription="Create a new document." ma:contentTypeScope="" ma:versionID="720f6a77a0842db0d638ab9613ffb0d7">
  <xsd:schema xmlns:xsd="http://www.w3.org/2001/XMLSchema" xmlns:xs="http://www.w3.org/2001/XMLSchema" xmlns:p="http://schemas.microsoft.com/office/2006/metadata/properties" xmlns:ns1="http://schemas.microsoft.com/sharepoint/v3" targetNamespace="http://schemas.microsoft.com/office/2006/metadata/properties" ma:root="true" ma:fieldsID="ce2f98229c07b0e47073c2e28add23f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EB706A-778E-402F-8ABF-F211BD2ABB6A}"/>
</file>

<file path=customXml/itemProps2.xml><?xml version="1.0" encoding="utf-8"?>
<ds:datastoreItem xmlns:ds="http://schemas.openxmlformats.org/officeDocument/2006/customXml" ds:itemID="{009C4680-22D4-4209-9503-D2C94CD0202A}"/>
</file>

<file path=customXml/itemProps3.xml><?xml version="1.0" encoding="utf-8"?>
<ds:datastoreItem xmlns:ds="http://schemas.openxmlformats.org/officeDocument/2006/customXml" ds:itemID="{CD135C26-18C5-4A91-9BE7-0D9687C3F9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Front Page</vt:lpstr>
      <vt:lpstr>Lookup</vt:lpstr>
      <vt:lpstr>a.Summary</vt:lpstr>
      <vt:lpstr>1. Performance Plan OP</vt:lpstr>
      <vt:lpstr>2. Performance Plan TTG</vt:lpstr>
      <vt:lpstr>3. Radiology</vt:lpstr>
      <vt:lpstr>4. Endoscopy</vt:lpstr>
      <vt:lpstr>5. Cancer</vt:lpstr>
      <vt:lpstr>6. Action Plan &amp; Costs</vt:lpstr>
      <vt:lpstr>Notes</vt:lpstr>
      <vt:lpstr>Sheet1</vt:lpstr>
      <vt:lpstr>Activity_Type</vt:lpstr>
      <vt:lpstr>Cancer_Specialties</vt:lpstr>
      <vt:lpstr>Lookup!Extract</vt:lpstr>
      <vt:lpstr>HB_Name</vt:lpstr>
      <vt:lpstr>OP_Specialties</vt:lpstr>
      <vt:lpstr>'5. Cancer'!Print_Titles</vt:lpstr>
      <vt:lpstr>'6. Action Plan &amp; Costs'!Print_Titles</vt:lpstr>
      <vt:lpstr>Specialties</vt:lpstr>
      <vt:lpstr>TTG_Specialties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Primrose D (Diane)</dc:creator>
  <cp:lastModifiedBy>Alyson Cumming</cp:lastModifiedBy>
  <cp:lastPrinted>2019-03-01T19:35:52Z</cp:lastPrinted>
  <dcterms:created xsi:type="dcterms:W3CDTF">2017-11-23T22:55:39Z</dcterms:created>
  <dcterms:modified xsi:type="dcterms:W3CDTF">2019-07-23T07:25:06Z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0x01010002F0835234C1964CB14B0B495C8AC514</vt:lpwstr>
  </property>
</Properties>
</file>